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0"/>
  </bookViews>
  <sheets>
    <sheet name="Homepage" sheetId="1" r:id="rId1"/>
    <sheet name="PRICAT" sheetId="2" r:id="rId2"/>
    <sheet name="Schleupen" sheetId="3" r:id="rId3"/>
  </sheets>
  <definedNames>
    <definedName name="_xlnm._FilterDatabase" localSheetId="2" hidden="1">'Schleupen'!$A$1:$L$191</definedName>
    <definedName name="_xlnm.Print_Area" localSheetId="0">'Homepage'!$A$1:$M$158</definedName>
    <definedName name="_xlnm.Print_Area" localSheetId="1">'PRICAT'!$A$1:$L$161</definedName>
  </definedNames>
  <calcPr fullCalcOnLoad="1"/>
</workbook>
</file>

<file path=xl/sharedStrings.xml><?xml version="1.0" encoding="utf-8"?>
<sst xmlns="http://schemas.openxmlformats.org/spreadsheetml/2006/main" count="1871" uniqueCount="415">
  <si>
    <t>netto</t>
  </si>
  <si>
    <t>Arbeitspreis</t>
  </si>
  <si>
    <t>Jahresbenutzungsdauer kleiner 2500 Vollbenutzungsstunden</t>
  </si>
  <si>
    <t>Leistungspreis</t>
  </si>
  <si>
    <t>Entnahmestelle</t>
  </si>
  <si>
    <t>Euro/kWa</t>
  </si>
  <si>
    <t>Euro/Jahr</t>
  </si>
  <si>
    <t>Mittelspannungsnetz (M)</t>
  </si>
  <si>
    <t>Niederspannung (N)</t>
  </si>
  <si>
    <t>Umspannung zur Niederspannung (M/N)</t>
  </si>
  <si>
    <t>Seite 2 von 2</t>
  </si>
  <si>
    <t>Seite 1 von 2</t>
  </si>
  <si>
    <t>Jahresbenutzungsdauer gleich/größer 2500 Vollbenutzungsstunden</t>
  </si>
  <si>
    <t>geänderten Gesetzen entstehen, zusätzlich und - sofern zutreffend - auch rückwirkend im Zuge der Netznutzung zu berechnen.</t>
  </si>
  <si>
    <t>Niederspannung - Doppeltarfizähler</t>
  </si>
  <si>
    <t>Niederspannung - Eintarifzähler</t>
  </si>
  <si>
    <t>Telekommunikationseinrichtungen Mittelspannung:</t>
  </si>
  <si>
    <t>Telekommunikationseinrichtungen Niederspannung:</t>
  </si>
  <si>
    <t>Handauslesung:</t>
  </si>
  <si>
    <t>Netzbetreiber verschuldet ist, wird für jede manuelle Handauslesung ein Entgelt fällig in Höhe von:</t>
  </si>
  <si>
    <t>Hinweis:</t>
  </si>
  <si>
    <t>(exclusive Umlagen)</t>
  </si>
  <si>
    <t>Die Netzpreise verstehen sich zuzüglich der Mehrkosten gemäß Kraft-Wärme-Kopplungsgesetz (KWK-Aufschlag),</t>
  </si>
  <si>
    <t>Grundpreis</t>
  </si>
  <si>
    <t>Euro/a</t>
  </si>
  <si>
    <t xml:space="preserve">Wir behalten uns vor, erhöhte Kosten, die uns als Verteilnetzbetreiber auf Grund von neuen oder </t>
  </si>
  <si>
    <t>Sofern eine Installation des notwendigen Geräteequipments nicht erfolgt und dies nicht durch den</t>
  </si>
  <si>
    <t xml:space="preserve">Preisblatt für Netznutzung - Strom - </t>
  </si>
  <si>
    <t>1. Preise für Kunden im Niederspannungsnetz ohne Leistungsmessung</t>
  </si>
  <si>
    <t>2. Preise für Kunden mit registrierender Leistungsmessung</t>
  </si>
  <si>
    <t>Die hier dargestellten Netzentgelte verstehen sich zzgl. Konzessionsabgabe.</t>
  </si>
  <si>
    <t>Die Konzessionsabgabe entspricht der Konzessionsabgabenverordnung.</t>
  </si>
  <si>
    <t>Abnahmestellen mit Leistungsmessung:</t>
  </si>
  <si>
    <t>Abnahmestellen ohne Leistungsmessung:</t>
  </si>
  <si>
    <t>Euro/Stck</t>
  </si>
  <si>
    <t>(in der Niederspannung für Speicherheizungen und Wärmepumpen)</t>
  </si>
  <si>
    <t>3.1 Messstellenbetrieb + Messung</t>
  </si>
  <si>
    <t>3.2 zusätzlich erforderliche Betriebsmittel</t>
  </si>
  <si>
    <t>Erfolgt die Messung nicht auf der Netzebene des vertraglich vereinbarten Netzanschlusspunktes,</t>
  </si>
  <si>
    <t>so werden die bei der Messung nicht erfassten Verluste durch einen angemessenen</t>
  </si>
  <si>
    <t>Korrekturfaktor bei den Messwerten berücksichtigt. Der angewandte Korrekturfaktor wird</t>
  </si>
  <si>
    <t>dem Netznutzer bzw. Lieferanten im Rahmen der Marktkommunikation übermittelt.</t>
  </si>
  <si>
    <t>Wandler für die Mittelpannungsmessung (Strom und Spannung):</t>
  </si>
  <si>
    <t>Wandler für die Niederspannungsmessung:</t>
  </si>
  <si>
    <t>§ 19 StromNEV-Umlage, Offshore-Umlage nach § 17 f EnWG, Umlage nach § 18 AbLaV sowie Umsatzsteuer.</t>
  </si>
  <si>
    <t>Die Stadtwerke Hilden GmbH weist darauf hin, dass wegen der derzeit noch nicht vollständigen Datengrundlage von einer Veröffentlichung</t>
  </si>
  <si>
    <t>Tarifkunden:</t>
  </si>
  <si>
    <t>Sondervertragskunden:</t>
  </si>
  <si>
    <t>1,59 ct/kWh</t>
  </si>
  <si>
    <t>Schwachlast:</t>
  </si>
  <si>
    <t>0,61 ct/kWh</t>
  </si>
  <si>
    <t>0,11 ct/kWh</t>
  </si>
  <si>
    <t>Für das Netzgebiet der Stadtwerke Hilden gelten zurzeit folgende Konzessionsabgaben gem. KAV:</t>
  </si>
  <si>
    <t>Eine SLP-Sonderablesung wird mit 4,10 € in Rechnung gestellt.</t>
  </si>
  <si>
    <t>Cent/kWh</t>
  </si>
  <si>
    <t>(in der Niederspannung für sonstige unterbrechbare Verbrauchseinrichtungen)</t>
  </si>
  <si>
    <t>Die oben genannten Preise sind Nettopreise; die gesetzliche Umsatzsteuer wird dem Gesamtbetrag hinzugerechnet.</t>
  </si>
  <si>
    <t>€/kWh</t>
  </si>
  <si>
    <t>Euro/d</t>
  </si>
  <si>
    <t>Artikel-ID</t>
  </si>
  <si>
    <t>1-02-0-002</t>
  </si>
  <si>
    <t>1-02-0-003</t>
  </si>
  <si>
    <t>1-02-0-008</t>
  </si>
  <si>
    <t>1-02-0-011</t>
  </si>
  <si>
    <t>1-02-0-004</t>
  </si>
  <si>
    <t>1-02-0-009</t>
  </si>
  <si>
    <t>1-02-0-012</t>
  </si>
  <si>
    <t>1-02-0-001</t>
  </si>
  <si>
    <t>1-02-0-006</t>
  </si>
  <si>
    <t>1-02-0-010</t>
  </si>
  <si>
    <t>1-02-0-013</t>
  </si>
  <si>
    <t>1-02-0-007</t>
  </si>
  <si>
    <t>Euro/kWd</t>
  </si>
  <si>
    <t>1-01-5-001</t>
  </si>
  <si>
    <t>1-01-5-002</t>
  </si>
  <si>
    <t>1-01-5-003</t>
  </si>
  <si>
    <t>1-01-5-004</t>
  </si>
  <si>
    <t>1-01-6-001</t>
  </si>
  <si>
    <t>1-01-7-001</t>
  </si>
  <si>
    <t>1-01-6-002</t>
  </si>
  <si>
    <t>1-01-7-002</t>
  </si>
  <si>
    <t>1-01-6-003</t>
  </si>
  <si>
    <t>1-01-7-003</t>
  </si>
  <si>
    <t>1-01-6-004</t>
  </si>
  <si>
    <t>1-01-7-004</t>
  </si>
  <si>
    <t>1-08-4-002</t>
  </si>
  <si>
    <t>1-08-1-001</t>
  </si>
  <si>
    <t>1-08-3-001</t>
  </si>
  <si>
    <t>Euro/Tag</t>
  </si>
  <si>
    <t>1-06-5-001</t>
  </si>
  <si>
    <t>1-06-5-002</t>
  </si>
  <si>
    <t>1-06-7-001</t>
  </si>
  <si>
    <t>1-06-7-002</t>
  </si>
  <si>
    <t>1-06-7-004</t>
  </si>
  <si>
    <t>1-06-7-011</t>
  </si>
  <si>
    <t>1-06-0-036</t>
  </si>
  <si>
    <t>1-06-0-038</t>
  </si>
  <si>
    <t>halbjährliche SLP-Ablesung</t>
  </si>
  <si>
    <t>1-06-7-012</t>
  </si>
  <si>
    <t>bis</t>
  </si>
  <si>
    <t>Niederspannung - SLP-Zähler</t>
  </si>
  <si>
    <t>1-06-7-019</t>
  </si>
  <si>
    <t>wird umgewandelt:</t>
  </si>
  <si>
    <t>monatliche SLP-Ablesung</t>
  </si>
  <si>
    <t>1-06-7-028</t>
  </si>
  <si>
    <t>1-06-7-035</t>
  </si>
  <si>
    <t>vierteljährliche SLP-Ablesung</t>
  </si>
  <si>
    <t>1-06-7-020</t>
  </si>
  <si>
    <t>1-06-7-27</t>
  </si>
  <si>
    <t>1-10-2-001</t>
  </si>
  <si>
    <t>KWK-Umlage (nicht privilegierte LV)</t>
  </si>
  <si>
    <t>1-10-1-001</t>
  </si>
  <si>
    <t>Umlage nach § 18 AbLaV</t>
  </si>
  <si>
    <t>1-10-3-001</t>
  </si>
  <si>
    <t>1-10-4-001</t>
  </si>
  <si>
    <t>1-10-4-002</t>
  </si>
  <si>
    <t>1-10-4-003</t>
  </si>
  <si>
    <t>Umlage nach § 19 StromNEV (LV-Gruppe A')</t>
  </si>
  <si>
    <t>Umlage nach § 19 StromNEV (LV-Gruppe B')</t>
  </si>
  <si>
    <t>Umlage nach § 19 StromNEV (LV-Gruppe C')</t>
  </si>
  <si>
    <t>1-08-2-001</t>
  </si>
  <si>
    <t>1-10-0-005</t>
  </si>
  <si>
    <t>1-10-0-006</t>
  </si>
  <si>
    <t>KWK-Umlage (privilegierte LV &lt;= 1 Mio kWh)</t>
  </si>
  <si>
    <t>KWK-Umlage (privilegierte LV &gt; 1 Mio kWh)</t>
  </si>
  <si>
    <t>1-10-0-002</t>
  </si>
  <si>
    <t>1-10-0-003</t>
  </si>
  <si>
    <t>Offshore-Netzumlage (nicht privilegierte LV)</t>
  </si>
  <si>
    <t>Offshore-Netzumlage (privilegierte LV &lt;= 1 Mio kWh)</t>
  </si>
  <si>
    <t>Offshore-Netzumlage (privilegierte LV &gt; 1 Mio kWh)</t>
  </si>
  <si>
    <t>Preisblatt</t>
  </si>
  <si>
    <t>Preisblattteil</t>
  </si>
  <si>
    <t>Gruppe</t>
  </si>
  <si>
    <t>Untergruppe</t>
  </si>
  <si>
    <t>ID</t>
  </si>
  <si>
    <t>Bezeichnung</t>
  </si>
  <si>
    <t>Einheit</t>
  </si>
  <si>
    <t>Preis</t>
  </si>
  <si>
    <t>Versenden</t>
  </si>
  <si>
    <t>Zeitliche Abhängigkeit</t>
  </si>
  <si>
    <t>Untere Zonen-Intervallgrenze</t>
  </si>
  <si>
    <t>Obere Zonen-Intervallgrenze</t>
  </si>
  <si>
    <t>1 - Netznutzungspreisblatt für Marktlokationen</t>
  </si>
  <si>
    <t>01 - Entgelte für Jahresleistungspreissystem</t>
  </si>
  <si>
    <t>1-01-1 - Höchstspannung</t>
  </si>
  <si>
    <t>Jahresbenutzungsdauerstunden &lt;2500 h/a</t>
  </si>
  <si>
    <t>1-01-1-001</t>
  </si>
  <si>
    <t>€/KW*Tag</t>
  </si>
  <si>
    <t>--,--</t>
  </si>
  <si>
    <t>Tag</t>
  </si>
  <si>
    <t>1-01-1-002</t>
  </si>
  <si>
    <t>€/KWh</t>
  </si>
  <si>
    <t>Keine</t>
  </si>
  <si>
    <t>Jahresbenutzungsdauerstunden &gt;=2500 h/a</t>
  </si>
  <si>
    <t>1-01-1-003</t>
  </si>
  <si>
    <t>1-01-1-004</t>
  </si>
  <si>
    <t>1-01-2 - Umspannung Höchst-/Hochspannung</t>
  </si>
  <si>
    <t>1-01-2-001</t>
  </si>
  <si>
    <t>1-01-2-002</t>
  </si>
  <si>
    <t>1-01-2-003</t>
  </si>
  <si>
    <t>1-01-2-004</t>
  </si>
  <si>
    <t>1-01-3 - Hochspannung</t>
  </si>
  <si>
    <t>1-01-3-001</t>
  </si>
  <si>
    <t>1-01-3-002</t>
  </si>
  <si>
    <t>1-01-3-003</t>
  </si>
  <si>
    <t>1-01-3-004</t>
  </si>
  <si>
    <t>1-01-4 - Umspannung Hoch-/Mittelspannung</t>
  </si>
  <si>
    <t>1-01-4-001</t>
  </si>
  <si>
    <t>1-01-4-002</t>
  </si>
  <si>
    <t>1-01-4-003</t>
  </si>
  <si>
    <t>1-01-4-004</t>
  </si>
  <si>
    <t>1-01-5 - Mittelspannung</t>
  </si>
  <si>
    <t>1-01-6 - Umspannung Mittel-/Niederspannung</t>
  </si>
  <si>
    <t>1-01-7 - Niederspannung</t>
  </si>
  <si>
    <t>02 - Entgelte für Grundpreis-/ Arbeitspreissystem</t>
  </si>
  <si>
    <t>1-02-0 - Marktlokation Grundpreis für Arbeitspreissystem</t>
  </si>
  <si>
    <t>keine</t>
  </si>
  <si>
    <t>€/Tag</t>
  </si>
  <si>
    <t>1-02-0 - Marktlokation der Kategorie sonstiger Verbrauch (Marktlokation, die in keine andere Kategorie fällt)</t>
  </si>
  <si>
    <t>1-02-0 - Marktlokation der Kategorie steuerbare Speicherheizung</t>
  </si>
  <si>
    <t>1-02-0 - Marktlokation der Kategorie steuerbare Wärmepumpe</t>
  </si>
  <si>
    <t>1-02-0 - Marktlokation der Kategorie öffentlicher Straßenbeleuchtung</t>
  </si>
  <si>
    <t>1-02-0-005</t>
  </si>
  <si>
    <t>1-02-0 - Marktlokationen der Kategorie steuerbare Elektromobilität</t>
  </si>
  <si>
    <t>1-02-0 - Marktlokationen der Kategorie steuerbare Verbrauchseinrichtungen nach § 14a EnWG</t>
  </si>
  <si>
    <t>1-02-0 - Marktlokation der Kategorie steuerbare Speicherheizung mit erweiterter Steuerbarkeit</t>
  </si>
  <si>
    <t>1-02-0 - Marktlokation der Kategorie steuerbare Wärmepumpe mit erweiterter Steuerbarkeit</t>
  </si>
  <si>
    <t>03 - Entgelte für Monatsleistungspreissystem</t>
  </si>
  <si>
    <t>1-03-1 - Höchstspannung</t>
  </si>
  <si>
    <t>1-03-1-001</t>
  </si>
  <si>
    <t>Leistungspreis für Monate mit 28 Tagen</t>
  </si>
  <si>
    <t>1-03-1-005</t>
  </si>
  <si>
    <t>1-03-2 - Umspannung Höchst-/Hochspannung</t>
  </si>
  <si>
    <t>1-03-2-001</t>
  </si>
  <si>
    <t>1-03-2-005</t>
  </si>
  <si>
    <t>1-03-3 - Hochspannung</t>
  </si>
  <si>
    <t>1-03-3-001</t>
  </si>
  <si>
    <t>1-03-3-005</t>
  </si>
  <si>
    <t>1-03-4 - Umspannung Hoch-/Mittelspannung</t>
  </si>
  <si>
    <t>1-03-4-001</t>
  </si>
  <si>
    <t>1-03-4-005</t>
  </si>
  <si>
    <t>1-03-5 - Mittelspannung</t>
  </si>
  <si>
    <t>1-03-5-001</t>
  </si>
  <si>
    <t>1-03-5-005</t>
  </si>
  <si>
    <t>1-03-6 - Umspannung Mittel-/Niederspannung</t>
  </si>
  <si>
    <t>1-03-6-001</t>
  </si>
  <si>
    <t>1-03-6-005</t>
  </si>
  <si>
    <t>1-03-7 - Niederspannung</t>
  </si>
  <si>
    <t>1-03-7-001</t>
  </si>
  <si>
    <t>1-03-7-005</t>
  </si>
  <si>
    <t>04 - Entgelte für Stromspeicher gem. § 19 Abs. 4 StromNEV</t>
  </si>
  <si>
    <t>1-04-1 - Höchstspannung</t>
  </si>
  <si>
    <t>1-04-1-001</t>
  </si>
  <si>
    <t>1-04-2 - Umspannung Höchst-/Hochspannung</t>
  </si>
  <si>
    <t>1-04-2-001</t>
  </si>
  <si>
    <t>1-04-3 - Hochspannung</t>
  </si>
  <si>
    <t>1-04-3-001</t>
  </si>
  <si>
    <t>1-04-4 - Umspannung Hoch-/Mittelspannung</t>
  </si>
  <si>
    <t>1-04-4-001</t>
  </si>
  <si>
    <t>1-04-5 - Mittelspannung</t>
  </si>
  <si>
    <t>1-04-5-001</t>
  </si>
  <si>
    <t>1-04-6 - Umspannung Mittel-/Niederspannung</t>
  </si>
  <si>
    <t>1-04-6-001</t>
  </si>
  <si>
    <t>1-04-7 - Niederspannung</t>
  </si>
  <si>
    <t>1-04-7-001</t>
  </si>
  <si>
    <t>05 - Netzreservekapazität</t>
  </si>
  <si>
    <t>1-05-1 - Höchstspannung</t>
  </si>
  <si>
    <t>1-05-1-001</t>
  </si>
  <si>
    <t>bis 200 h/a</t>
  </si>
  <si>
    <t>1-05-1-002</t>
  </si>
  <si>
    <t>über 200 h/a bis 400 h/a</t>
  </si>
  <si>
    <t>1-05-1-003</t>
  </si>
  <si>
    <t>über 400 h/a bis 600 h/a</t>
  </si>
  <si>
    <t>1-05-2 - Umspannung Höchst-/Hochspannung</t>
  </si>
  <si>
    <t>1-05-2-001</t>
  </si>
  <si>
    <t>1-05-2-002</t>
  </si>
  <si>
    <t>1-05-2-003</t>
  </si>
  <si>
    <t>1-05-3 - Hochspannung</t>
  </si>
  <si>
    <t>1-05-3-001</t>
  </si>
  <si>
    <t>1-05-3-002</t>
  </si>
  <si>
    <t>1-05-3-003</t>
  </si>
  <si>
    <t>1-05-4 - Umspannung Hoch-/Mittelspannung</t>
  </si>
  <si>
    <t>1-05-4-001</t>
  </si>
  <si>
    <t>1-05-4-002</t>
  </si>
  <si>
    <t>1-05-4-003</t>
  </si>
  <si>
    <t>1-05-5 - Mittelspannung</t>
  </si>
  <si>
    <t>1-05-5-001</t>
  </si>
  <si>
    <t>1-05-5-002</t>
  </si>
  <si>
    <t>1-05-5-003</t>
  </si>
  <si>
    <t>1-05-6 - Umspannung Mittel-/Niederspannung</t>
  </si>
  <si>
    <t>1-05-6-001</t>
  </si>
  <si>
    <t>1-05-6-002</t>
  </si>
  <si>
    <t>1-05-6-003</t>
  </si>
  <si>
    <t>1-05-7 - Niederspannung</t>
  </si>
  <si>
    <t>1-05-7-001</t>
  </si>
  <si>
    <t>1-05-7-002</t>
  </si>
  <si>
    <t>1-05-7-003</t>
  </si>
  <si>
    <t>06 - Entgelte für Messstellenbetrieb bei kME (sobald mME bzw. iMS verbaut ist erfolgt die Abrechnung über den MSB)</t>
  </si>
  <si>
    <t>1-06-1 - Höchstspannung</t>
  </si>
  <si>
    <t>1-06-1-001</t>
  </si>
  <si>
    <t>kME mit registrierender Last-/Einspeisemessung</t>
  </si>
  <si>
    <t>1-06-1-002</t>
  </si>
  <si>
    <t>Wandlersatz für Messstellenbetrieb bei kME</t>
  </si>
  <si>
    <t>1-06-3 - Hochspannung</t>
  </si>
  <si>
    <t>1-06-3-001</t>
  </si>
  <si>
    <t>1-06-3-002</t>
  </si>
  <si>
    <t>1-06-5 - Mittelspannung</t>
  </si>
  <si>
    <t>1-06-7 - Niederspannung</t>
  </si>
  <si>
    <t>1-06-7-003</t>
  </si>
  <si>
    <t>Schaltgerät oder Rundsteuerempfänger</t>
  </si>
  <si>
    <t>Bei jährlicher Ablesung</t>
  </si>
  <si>
    <t>kME Einrichtungszähler Eintarif</t>
  </si>
  <si>
    <t>1-06-7-005</t>
  </si>
  <si>
    <t>kME Einrichtungszähler Zweitarif</t>
  </si>
  <si>
    <t>1-06-7-006</t>
  </si>
  <si>
    <t>kME Zweirichtungszähler Eintarif</t>
  </si>
  <si>
    <t>1-06-7-007</t>
  </si>
  <si>
    <t>kME Zweirichtungszähler Zweitarif</t>
  </si>
  <si>
    <t>1-06-7-008</t>
  </si>
  <si>
    <t>kME Mehrtarifzähler</t>
  </si>
  <si>
    <t>1-06-7-009</t>
  </si>
  <si>
    <t>kME Prepaymentzähler</t>
  </si>
  <si>
    <t>1-06-7-010</t>
  </si>
  <si>
    <t>kME Maximumzähler</t>
  </si>
  <si>
    <t>kME EDL21 Zähler</t>
  </si>
  <si>
    <t>Bei halbjährlicher Ablesung</t>
  </si>
  <si>
    <t>1-06-7-013</t>
  </si>
  <si>
    <t>1-06-7-014</t>
  </si>
  <si>
    <t>1-06-7-015</t>
  </si>
  <si>
    <t>1-06-7-016</t>
  </si>
  <si>
    <t>1-06-7-017</t>
  </si>
  <si>
    <t>1-06-7-018</t>
  </si>
  <si>
    <t>Bei vierteljährlicher Ablesung</t>
  </si>
  <si>
    <t>1-06-7-021</t>
  </si>
  <si>
    <t>1-06-7-022</t>
  </si>
  <si>
    <t>1-06-7-023</t>
  </si>
  <si>
    <t>1-06-7-024</t>
  </si>
  <si>
    <t>1-06-7-025</t>
  </si>
  <si>
    <t>1-06-7-026</t>
  </si>
  <si>
    <t>1-06-7-027</t>
  </si>
  <si>
    <t>Bei monatlicher Ablesung</t>
  </si>
  <si>
    <t>1-06-7-029</t>
  </si>
  <si>
    <t>1-06-7-030</t>
  </si>
  <si>
    <t>1-06-7-031</t>
  </si>
  <si>
    <t>1-06-7-032</t>
  </si>
  <si>
    <t>1-06-7-033</t>
  </si>
  <si>
    <t>1-06-7-034</t>
  </si>
  <si>
    <t>1-06-0 - Alle Spannungsebenen</t>
  </si>
  <si>
    <t>Telekommunikationsanschluss durch NB (automatische Ablesung)</t>
  </si>
  <si>
    <t>1-06-0-037</t>
  </si>
  <si>
    <t>Telekommunikationsanschluss durch AN (automatische Ablesung)</t>
  </si>
  <si>
    <t>Manuelle vor Ort Ablesung bei kME mit registrierender Last-/Einspeisemessung</t>
  </si>
  <si>
    <t>€/Vorgang</t>
  </si>
  <si>
    <t>07 - individuelle Netzentgelte</t>
  </si>
  <si>
    <t>1-07-1 - Individuelle Netzentgelte nach § 19 Abs. 2 Satz 1 StromNEV</t>
  </si>
  <si>
    <t>1-07-1-001</t>
  </si>
  <si>
    <t>1-07-1-002</t>
  </si>
  <si>
    <t>1-07-1-003</t>
  </si>
  <si>
    <t>1-07-1-004</t>
  </si>
  <si>
    <t>1-07-2 - Individuelle Netzentgelte nach § 19 Abs. 2 Satz 2 StromNEV</t>
  </si>
  <si>
    <t>1-07-2-001</t>
  </si>
  <si>
    <t>1-07-2-002</t>
  </si>
  <si>
    <t>1-07-2-003</t>
  </si>
  <si>
    <t>1-07-2-004</t>
  </si>
  <si>
    <t>1-07-3 - Singulär genutzte Betriebsmittel nach § 19 Abs. 3 StromNEV</t>
  </si>
  <si>
    <t>1-07-3-001</t>
  </si>
  <si>
    <t>1-07-0 - Singulär genutzte Betriebsmittel nach § 19 Abs. 3 StromNEV</t>
  </si>
  <si>
    <t>1-07-0-010</t>
  </si>
  <si>
    <t>Schaltfeld</t>
  </si>
  <si>
    <t>08 - Konzessionsabgabe</t>
  </si>
  <si>
    <t>1-08-1</t>
  </si>
  <si>
    <t>Höchstbetrag der Konzessionsabgabe für Entnahme von Marktlokationen von Tarifkunden in Schwachlastzeiten gem. § 2 Abs. 2 Satz 1 a) KAV</t>
  </si>
  <si>
    <t>1-08-2</t>
  </si>
  <si>
    <t>Für Entnahme von Marktlokationen von Sondervertragskunden gem. § 2 Abs. 3 Satz 1 KAV</t>
  </si>
  <si>
    <t>ct/KWh</t>
  </si>
  <si>
    <t>1-08-3</t>
  </si>
  <si>
    <t>Höchstbetrag der Konzessionsabgabe für Entnahme von Marktlokationen von Sondervertragskunden gem. § 2 Abs. 3 Satz 1 KAV</t>
  </si>
  <si>
    <t>09 - Entgelte für Tagesleistungspreissystem</t>
  </si>
  <si>
    <t>1-09-1 - Höchstspannung</t>
  </si>
  <si>
    <t>1-09-1-001</t>
  </si>
  <si>
    <t>1-09-1-002</t>
  </si>
  <si>
    <t>1-09-2 - Umspannung Höchst-/Hochspannung</t>
  </si>
  <si>
    <t>1-09-2-001</t>
  </si>
  <si>
    <t>1-09-2-002</t>
  </si>
  <si>
    <t>1-09-3 - Hochspannung</t>
  </si>
  <si>
    <t>1-09-3-001</t>
  </si>
  <si>
    <t>1-09-3-002</t>
  </si>
  <si>
    <t>1-09-4 - Umspannung Hoch-/Mittelspannung</t>
  </si>
  <si>
    <t>1-09-4-001</t>
  </si>
  <si>
    <t>1-09-4-002</t>
  </si>
  <si>
    <t>1-09-5 - Mittelspannung</t>
  </si>
  <si>
    <t>1-09-5-001</t>
  </si>
  <si>
    <t>1-09-5-002</t>
  </si>
  <si>
    <t>10 - Preisbestandteile, deren Höhe aufgrund gesetzlicher Vorgaben durch Dritte jährlich ermittelt und veröffentlicht werden</t>
  </si>
  <si>
    <t>1-10-1 - Aufschläge aufgrund des § 26 KWKG</t>
  </si>
  <si>
    <t>Nichtprivilegierte Letztverbräuche</t>
  </si>
  <si>
    <t>1-10-0 - Aufschläge aufgrund des KWKG</t>
  </si>
  <si>
    <t>Privilegierte Letztverbräuche &lt;= 1.000.000 kWh/a je Marktlokation</t>
  </si>
  <si>
    <t>Privilegierte Letztverbräuche &gt; 1.000.000 kWh/a je Marktlokation (bei Anspruch nach §§27 - 27c KWKG)</t>
  </si>
  <si>
    <t>1-10-2 - Aufschläge aufgrund der Offshore-Haftungsumlage nach § 17f EnWG</t>
  </si>
  <si>
    <t>1-10-0 - Aufschläge aufgrund der Offshore-Haftungsumlage</t>
  </si>
  <si>
    <t>1-10-3 - Aufschläge aufgrund der Umlage für abschaltbare Lasten</t>
  </si>
  <si>
    <t>Letztverbrauch je Marktlokation</t>
  </si>
  <si>
    <t>1-10-4 - Aufschläge aufgrund individueller Netzentgelte nach § 19 StromNEV</t>
  </si>
  <si>
    <t>Letzverbrauchergruppe A (Strommengen von Letztverbrauchern für die jeweils ersten 1.000.000 kWh je Marktlokation)</t>
  </si>
  <si>
    <t>Letztverbrauchergruppe B (Letztverbraucher, deren Jahresverbrauch an einer Marktlokation 1.000.000 kWh übersteigt, zahlen zusätzlich für über 1.000.000 kWh hinausgehende Strombezüge eine maximale § 19 StromNEV-Umlage von 0,050 ct/kWh.)</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</si>
  <si>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maximal 0,025 ct/kWh.)</t>
  </si>
  <si>
    <t>1-01-8 - § 14a EnWG – Entgelt für RLM-Kunden</t>
  </si>
  <si>
    <t>1-01-8-001</t>
  </si>
  <si>
    <t>1-01-8-002</t>
  </si>
  <si>
    <t>1-01-8-003</t>
  </si>
  <si>
    <t>1-01-8-004</t>
  </si>
  <si>
    <t>1-02-0 - Marktlokationen der Kategorie steuerbare Elektromobilität mit erweiterter Steuerbarkeit</t>
  </si>
  <si>
    <t>1-03-1-002</t>
  </si>
  <si>
    <t>Leistungspreis für Monate mit 29 Tagen</t>
  </si>
  <si>
    <t>1-03-1-003</t>
  </si>
  <si>
    <t>Leistungspreis für Monate mit 30 Tagen</t>
  </si>
  <si>
    <t>1-03-1-004</t>
  </si>
  <si>
    <t>Leistungspreis für Monate mit 31 Tagen</t>
  </si>
  <si>
    <t>1-03-2-002</t>
  </si>
  <si>
    <t>1-03-2-003</t>
  </si>
  <si>
    <t>1-03-2-004</t>
  </si>
  <si>
    <t>1-03-3-002</t>
  </si>
  <si>
    <t>1-03-3-003</t>
  </si>
  <si>
    <t>1-03-3-004</t>
  </si>
  <si>
    <t>1-03-4-002</t>
  </si>
  <si>
    <t>1-03-4-003</t>
  </si>
  <si>
    <t>1-03-4-004</t>
  </si>
  <si>
    <t>1-03-5-002</t>
  </si>
  <si>
    <t>1-03-5-003</t>
  </si>
  <si>
    <t>1-03-5-004</t>
  </si>
  <si>
    <t>1-03-6-002</t>
  </si>
  <si>
    <t>1-03-6-003</t>
  </si>
  <si>
    <t>1-03-6-004</t>
  </si>
  <si>
    <t>1-03-7-002</t>
  </si>
  <si>
    <t>1-03-7-003</t>
  </si>
  <si>
    <t>1-03-7-004</t>
  </si>
  <si>
    <t>1-06-0-039</t>
  </si>
  <si>
    <t>Entgelt Impulsweitergabe</t>
  </si>
  <si>
    <t>1-08-4</t>
  </si>
  <si>
    <t>Höchstbetrag der Konzessionsabgabe für Entnahme von Marktlokationen von Tarifkunden gem. § 2 Abs. 2 Satz 1b) KAV</t>
  </si>
  <si>
    <t>1-08-4-001</t>
  </si>
  <si>
    <t>bis 25.000 Einwohner</t>
  </si>
  <si>
    <t>von 25.000 bis 100.000 Einwohner</t>
  </si>
  <si>
    <t>1-08-4-003</t>
  </si>
  <si>
    <t>von 100.000 bis 500.000 Einwohner</t>
  </si>
  <si>
    <t>1-08-4-004</t>
  </si>
  <si>
    <t>über 500.000 Einwohner</t>
  </si>
  <si>
    <t>Netznutzungsentgelte Strom ab 01.01.2023</t>
  </si>
  <si>
    <t>01.01.2023 - 31.12.2023</t>
  </si>
  <si>
    <t>Sperrung/Wiederherstellung</t>
  </si>
  <si>
    <t xml:space="preserve">Für die Unterbrechung bzw. Wiederherstellung gemäß § 24 Abs. 1 und 2 NDAV oder Ziffer 9.3 </t>
  </si>
  <si>
    <t>(Auftrag durch den Lieferanten) wird eine Pauschale von je 50,00 € (netto) fällig.</t>
  </si>
  <si>
    <t>Für eine Mahnung wird eine Pauschale von 2,70 € fällig.</t>
  </si>
  <si>
    <t>Stand 23.12.2022</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</si>
</sst>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
    <numFmt numFmtId="165" formatCode="#,##0.000000"/>
    <numFmt numFmtId="166" formatCode="0.0000"/>
    <numFmt numFmtId="167" formatCode="0.000000"/>
    <numFmt numFmtId="168" formatCode="0.000"/>
    <numFmt numFmtId="169" formatCode="#,##0.00000000000"/>
    <numFmt numFmtId="170" formatCode="0.00000000000"/>
  </numFmts>
  <fonts count="48">
    <font>
      <sz val="11"/>
      <name val="Arial"/>
      <family val="0"/>
    </font>
    <font>
      <sz val="11"/>
      <color indexed="8"/>
      <name val="Calibri"/>
      <family val="2"/>
    </font>
    <font>
      <sz val="10"/>
      <name val="Arial"/>
      <family val="2"/>
    </font>
    <font>
      <b/>
      <sz val="14"/>
      <name val="Arial"/>
      <family val="2"/>
    </font>
    <font>
      <b/>
      <sz val="10"/>
      <name val="Arial"/>
      <family val="2"/>
    </font>
    <font>
      <b/>
      <sz val="12"/>
      <name val="Arial"/>
      <family val="2"/>
    </font>
    <font>
      <b/>
      <sz val="14"/>
      <color indexed="12"/>
      <name val="Arial"/>
      <family val="2"/>
    </font>
    <font>
      <sz val="8"/>
      <name val="Arial"/>
      <family val="2"/>
    </font>
    <font>
      <b/>
      <sz val="16"/>
      <color indexed="12"/>
      <name val="Arial"/>
      <family val="2"/>
    </font>
    <font>
      <sz val="11"/>
      <color indexed="9"/>
      <name val="Arial"/>
      <family val="2"/>
    </font>
    <font>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0000FF"/>
      <name val="Arial"/>
      <family val="2"/>
    </font>
    <font>
      <b/>
      <sz val="16"/>
      <color rgb="FF0000FF"/>
      <name val="Arial"/>
      <family val="2"/>
    </font>
    <font>
      <sz val="11"/>
      <color theme="0"/>
      <name val="Arial"/>
      <family val="2"/>
    </font>
    <font>
      <sz val="11"/>
      <color rgb="FFFFFF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7A7A7A"/>
        <bgColor indexed="64"/>
      </patternFill>
    </fill>
    <fill>
      <patternFill patternType="solid">
        <fgColor rgb="FF92D05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87">
    <xf numFmtId="0" fontId="0" fillId="0" borderId="0" xfId="0" applyAlignment="1">
      <alignment/>
    </xf>
    <xf numFmtId="0" fontId="2" fillId="0" borderId="0" xfId="51">
      <alignment/>
      <protection/>
    </xf>
    <xf numFmtId="0" fontId="2" fillId="0" borderId="0" xfId="51" applyFill="1" applyBorder="1" applyAlignment="1">
      <alignment wrapText="1"/>
      <protection/>
    </xf>
    <xf numFmtId="0" fontId="3" fillId="0" borderId="0" xfId="51" applyFont="1" applyFill="1" applyBorder="1" applyProtection="1">
      <alignment/>
      <protection locked="0"/>
    </xf>
    <xf numFmtId="0" fontId="2" fillId="0" borderId="0" xfId="51" applyFill="1" applyBorder="1">
      <alignment/>
      <protection/>
    </xf>
    <xf numFmtId="0" fontId="2" fillId="0" borderId="0" xfId="51" applyFill="1" applyBorder="1" applyProtection="1">
      <alignment/>
      <protection locked="0"/>
    </xf>
    <xf numFmtId="0" fontId="2" fillId="0" borderId="0" xfId="51" applyFill="1" applyBorder="1" applyAlignment="1">
      <alignment horizontal="center"/>
      <protection/>
    </xf>
    <xf numFmtId="164" fontId="2" fillId="0" borderId="0" xfId="51" applyNumberFormat="1" applyFill="1" applyBorder="1">
      <alignment/>
      <protection/>
    </xf>
    <xf numFmtId="165" fontId="2" fillId="0" borderId="0" xfId="51" applyNumberFormat="1" applyFill="1" applyBorder="1">
      <alignment/>
      <protection/>
    </xf>
    <xf numFmtId="166" fontId="2" fillId="0" borderId="0" xfId="51" applyNumberFormat="1" applyFill="1" applyBorder="1">
      <alignment/>
      <protection/>
    </xf>
    <xf numFmtId="0" fontId="4" fillId="0" borderId="0" xfId="51" applyFont="1" applyFill="1" applyBorder="1" applyProtection="1">
      <alignment/>
      <protection locked="0"/>
    </xf>
    <xf numFmtId="0" fontId="4" fillId="0" borderId="0" xfId="51" applyFont="1" applyFill="1" applyBorder="1">
      <alignment/>
      <protection/>
    </xf>
    <xf numFmtId="0" fontId="4" fillId="0" borderId="0" xfId="51" applyFont="1" applyFill="1" applyBorder="1" applyAlignment="1">
      <alignment horizontal="center"/>
      <protection/>
    </xf>
    <xf numFmtId="164" fontId="4" fillId="0" borderId="0" xfId="51" applyNumberFormat="1" applyFont="1" applyFill="1" applyBorder="1">
      <alignment/>
      <protection/>
    </xf>
    <xf numFmtId="165" fontId="4" fillId="0" borderId="0" xfId="51" applyNumberFormat="1" applyFont="1" applyFill="1" applyBorder="1">
      <alignment/>
      <protection/>
    </xf>
    <xf numFmtId="167" fontId="2" fillId="0" borderId="0" xfId="51" applyNumberFormat="1" applyFill="1" applyBorder="1">
      <alignment/>
      <protection/>
    </xf>
    <xf numFmtId="0" fontId="5" fillId="0" borderId="0" xfId="51" applyFont="1" applyFill="1" applyBorder="1" applyProtection="1">
      <alignment/>
      <protection locked="0"/>
    </xf>
    <xf numFmtId="4" fontId="2" fillId="0" borderId="0" xfId="51" applyNumberFormat="1" applyFill="1" applyBorder="1">
      <alignment/>
      <protection/>
    </xf>
    <xf numFmtId="168" fontId="2" fillId="0" borderId="0" xfId="51" applyNumberFormat="1" applyFill="1" applyBorder="1">
      <alignment/>
      <protection/>
    </xf>
    <xf numFmtId="0" fontId="2" fillId="0" borderId="0" xfId="51" applyFont="1" applyFill="1" applyBorder="1" applyProtection="1">
      <alignment/>
      <protection locked="0"/>
    </xf>
    <xf numFmtId="0" fontId="2" fillId="0" borderId="0" xfId="51" applyFont="1" applyFill="1" applyBorder="1">
      <alignment/>
      <protection/>
    </xf>
    <xf numFmtId="0" fontId="2" fillId="0" borderId="0" xfId="51" applyFont="1" applyFill="1" applyBorder="1" applyAlignment="1" applyProtection="1">
      <alignment horizontal="left"/>
      <protection locked="0"/>
    </xf>
    <xf numFmtId="167" fontId="2" fillId="0" borderId="0" xfId="51" applyNumberFormat="1" applyFont="1" applyFill="1" applyBorder="1">
      <alignment/>
      <protection/>
    </xf>
    <xf numFmtId="4" fontId="2" fillId="0" borderId="0" xfId="51" applyNumberFormat="1" applyFont="1" applyFill="1" applyBorder="1" applyAlignment="1">
      <alignment horizontal="right"/>
      <protection/>
    </xf>
    <xf numFmtId="0" fontId="2" fillId="0" borderId="0" xfId="51" applyFont="1" applyFill="1" applyBorder="1" applyAlignment="1">
      <alignment horizontal="right"/>
      <protection/>
    </xf>
    <xf numFmtId="2" fontId="2" fillId="0" borderId="0" xfId="51" applyNumberFormat="1" applyFont="1" applyFill="1" applyBorder="1">
      <alignment/>
      <protection/>
    </xf>
    <xf numFmtId="4" fontId="2" fillId="0" borderId="0" xfId="51" applyNumberFormat="1" applyFont="1" applyFill="1" applyBorder="1">
      <alignment/>
      <protection/>
    </xf>
    <xf numFmtId="4" fontId="2" fillId="0" borderId="0" xfId="51" applyNumberFormat="1" applyFill="1" applyBorder="1" applyAlignment="1">
      <alignment horizontal="right"/>
      <protection/>
    </xf>
    <xf numFmtId="0" fontId="2" fillId="0" borderId="0" xfId="51" applyBorder="1" applyProtection="1">
      <alignment/>
      <protection locked="0"/>
    </xf>
    <xf numFmtId="0" fontId="2" fillId="0" borderId="0" xfId="51" applyBorder="1">
      <alignment/>
      <protection/>
    </xf>
    <xf numFmtId="0" fontId="2" fillId="0" borderId="0" xfId="51" applyProtection="1">
      <alignment/>
      <protection locked="0"/>
    </xf>
    <xf numFmtId="0" fontId="2" fillId="0" borderId="0" xfId="51" applyFont="1" applyFill="1" applyBorder="1" applyProtection="1">
      <alignment/>
      <protection locked="0"/>
    </xf>
    <xf numFmtId="0" fontId="2" fillId="0" borderId="0" xfId="51" applyFont="1" applyFill="1" applyBorder="1" applyAlignment="1">
      <alignment horizontal="center"/>
      <protection/>
    </xf>
    <xf numFmtId="0" fontId="2" fillId="0" borderId="0" xfId="51" applyFont="1">
      <alignment/>
      <protection/>
    </xf>
    <xf numFmtId="0" fontId="2" fillId="0" borderId="0" xfId="51" applyFill="1">
      <alignment/>
      <protection/>
    </xf>
    <xf numFmtId="0" fontId="2" fillId="0" borderId="0" xfId="51" applyFont="1" applyBorder="1" applyProtection="1">
      <alignment/>
      <protection locked="0"/>
    </xf>
    <xf numFmtId="0" fontId="2" fillId="0" borderId="0" xfId="51" applyFont="1" applyProtection="1">
      <alignment/>
      <protection locked="0"/>
    </xf>
    <xf numFmtId="0" fontId="2" fillId="0" borderId="0" xfId="51" applyFont="1" applyFill="1" applyBorder="1" applyAlignment="1" applyProtection="1">
      <alignment wrapText="1"/>
      <protection locked="0"/>
    </xf>
    <xf numFmtId="165" fontId="2" fillId="0" borderId="0" xfId="51" applyNumberFormat="1" applyFill="1" applyBorder="1" applyAlignment="1">
      <alignment horizontal="center"/>
      <protection/>
    </xf>
    <xf numFmtId="168" fontId="2" fillId="0" borderId="0" xfId="51" applyNumberFormat="1" applyFill="1" applyBorder="1" applyAlignment="1">
      <alignment horizontal="center"/>
      <protection/>
    </xf>
    <xf numFmtId="0" fontId="4" fillId="0" borderId="0" xfId="51" applyFont="1" applyProtection="1">
      <alignment/>
      <protection locked="0"/>
    </xf>
    <xf numFmtId="0" fontId="2" fillId="0" borderId="0" xfId="51" applyFont="1" applyFill="1" applyBorder="1" applyAlignment="1" applyProtection="1" quotePrefix="1">
      <alignment horizontal="left"/>
      <protection locked="0"/>
    </xf>
    <xf numFmtId="0" fontId="2" fillId="0" borderId="0" xfId="51" applyFont="1" applyFill="1" applyBorder="1">
      <alignment/>
      <protection/>
    </xf>
    <xf numFmtId="0" fontId="2" fillId="0" borderId="0" xfId="51" applyFont="1" applyFill="1" applyBorder="1" applyAlignment="1" applyProtection="1" quotePrefix="1">
      <alignment/>
      <protection locked="0"/>
    </xf>
    <xf numFmtId="0" fontId="2" fillId="0" borderId="0" xfId="51" applyFont="1" applyFill="1" applyBorder="1" applyAlignment="1">
      <alignment horizontal="center"/>
      <protection/>
    </xf>
    <xf numFmtId="0" fontId="0" fillId="0" borderId="0" xfId="51" applyFont="1" applyFill="1" applyBorder="1">
      <alignment/>
      <protection/>
    </xf>
    <xf numFmtId="0" fontId="0" fillId="0" borderId="0" xfId="51" applyFont="1">
      <alignment/>
      <protection/>
    </xf>
    <xf numFmtId="4" fontId="0" fillId="0" borderId="0" xfId="51" applyNumberFormat="1" applyFont="1" applyFill="1" applyBorder="1">
      <alignment/>
      <protection/>
    </xf>
    <xf numFmtId="0" fontId="0" fillId="0" borderId="0" xfId="51" applyFont="1" applyBorder="1">
      <alignment/>
      <protection/>
    </xf>
    <xf numFmtId="4" fontId="0" fillId="0" borderId="0" xfId="51" applyNumberFormat="1" applyFont="1" applyFill="1" applyBorder="1" applyAlignment="1">
      <alignment horizontal="center"/>
      <protection/>
    </xf>
    <xf numFmtId="167" fontId="0" fillId="0" borderId="0" xfId="51" applyNumberFormat="1" applyFont="1" applyFill="1" applyBorder="1" applyAlignment="1" applyProtection="1">
      <alignment horizontal="center"/>
      <protection locked="0"/>
    </xf>
    <xf numFmtId="2" fontId="0" fillId="0" borderId="0" xfId="51" applyNumberFormat="1" applyFont="1" applyFill="1" applyBorder="1" applyAlignment="1">
      <alignment horizontal="center"/>
      <protection/>
    </xf>
    <xf numFmtId="0" fontId="2" fillId="0" borderId="0" xfId="51" applyFont="1" applyFill="1" applyBorder="1" applyAlignment="1">
      <alignment horizontal="center"/>
      <protection/>
    </xf>
    <xf numFmtId="0" fontId="2" fillId="0" borderId="0" xfId="51" applyFont="1" applyFill="1" applyBorder="1" applyAlignment="1">
      <alignment horizontal="center"/>
      <protection/>
    </xf>
    <xf numFmtId="0" fontId="2" fillId="0" borderId="0" xfId="51" applyFill="1" applyBorder="1" applyAlignment="1">
      <alignment horizontal="center"/>
      <protection/>
    </xf>
    <xf numFmtId="165" fontId="2" fillId="0" borderId="0" xfId="51" applyNumberFormat="1" applyFont="1" applyFill="1" applyBorder="1" applyAlignment="1">
      <alignment horizontal="center"/>
      <protection/>
    </xf>
    <xf numFmtId="0" fontId="2" fillId="0" borderId="0" xfId="51" applyFont="1" applyProtection="1">
      <alignment/>
      <protection locked="0"/>
    </xf>
    <xf numFmtId="0" fontId="44" fillId="0" borderId="0" xfId="0" applyFont="1" applyFill="1" applyBorder="1" applyAlignment="1">
      <alignment/>
    </xf>
    <xf numFmtId="0" fontId="7" fillId="0" borderId="0" xfId="0" applyFont="1" applyAlignment="1" quotePrefix="1">
      <alignment horizontal="left"/>
    </xf>
    <xf numFmtId="0" fontId="2" fillId="0" borderId="0" xfId="0" applyFont="1" applyAlignment="1">
      <alignment/>
    </xf>
    <xf numFmtId="0" fontId="45" fillId="0" borderId="0" xfId="0" applyFont="1" applyFill="1" applyBorder="1" applyAlignment="1">
      <alignment/>
    </xf>
    <xf numFmtId="0" fontId="2" fillId="0" borderId="0" xfId="51" applyFont="1" applyFill="1" applyBorder="1" applyAlignment="1">
      <alignment horizontal="left"/>
      <protection/>
    </xf>
    <xf numFmtId="0" fontId="2" fillId="0" borderId="0" xfId="51" applyFont="1" applyFill="1" applyBorder="1" applyAlignment="1">
      <alignment horizontal="left"/>
      <protection/>
    </xf>
    <xf numFmtId="4" fontId="2" fillId="0" borderId="0" xfId="51" applyNumberFormat="1">
      <alignment/>
      <protection/>
    </xf>
    <xf numFmtId="0" fontId="2" fillId="0" borderId="0" xfId="0" applyFont="1" applyAlignment="1">
      <alignment/>
    </xf>
    <xf numFmtId="0" fontId="5" fillId="0" borderId="0" xfId="0" applyFont="1" applyFill="1" applyAlignment="1">
      <alignment/>
    </xf>
    <xf numFmtId="0" fontId="2" fillId="0" borderId="0" xfId="0" applyFont="1" applyFill="1" applyAlignment="1">
      <alignment/>
    </xf>
    <xf numFmtId="0" fontId="46" fillId="0" borderId="0" xfId="0" applyFont="1" applyAlignment="1">
      <alignment/>
    </xf>
    <xf numFmtId="169" fontId="0" fillId="0" borderId="0" xfId="51" applyNumberFormat="1" applyFont="1" applyFill="1" applyBorder="1" applyAlignment="1">
      <alignment horizontal="center"/>
      <protection/>
    </xf>
    <xf numFmtId="165" fontId="2" fillId="0" borderId="0" xfId="51" applyNumberFormat="1" applyFont="1" applyFill="1" applyBorder="1" applyAlignment="1">
      <alignment horizontal="center"/>
      <protection/>
    </xf>
    <xf numFmtId="0" fontId="4" fillId="33" borderId="0" xfId="51" applyFont="1" applyFill="1" applyProtection="1">
      <alignment/>
      <protection locked="0"/>
    </xf>
    <xf numFmtId="0" fontId="2" fillId="33" borderId="0" xfId="51" applyFill="1" applyBorder="1">
      <alignment/>
      <protection/>
    </xf>
    <xf numFmtId="0" fontId="2" fillId="33" borderId="0" xfId="51" applyFill="1">
      <alignment/>
      <protection/>
    </xf>
    <xf numFmtId="0" fontId="2" fillId="33" borderId="0" xfId="51" applyFill="1" applyBorder="1" applyAlignment="1">
      <alignment horizontal="center"/>
      <protection/>
    </xf>
    <xf numFmtId="0" fontId="2" fillId="33" borderId="0" xfId="51" applyFont="1" applyFill="1" applyProtection="1">
      <alignment/>
      <protection locked="0"/>
    </xf>
    <xf numFmtId="165" fontId="2" fillId="33" borderId="0" xfId="51" applyNumberFormat="1" applyFont="1" applyFill="1" applyBorder="1" applyAlignment="1">
      <alignment horizontal="center"/>
      <protection/>
    </xf>
    <xf numFmtId="0" fontId="2" fillId="33" borderId="0" xfId="51" applyFont="1" applyFill="1" applyProtection="1">
      <alignment/>
      <protection locked="0"/>
    </xf>
    <xf numFmtId="4" fontId="0" fillId="33" borderId="0" xfId="51" applyNumberFormat="1" applyFont="1" applyFill="1" applyBorder="1">
      <alignment/>
      <protection/>
    </xf>
    <xf numFmtId="0" fontId="2" fillId="33" borderId="0" xfId="51" applyFill="1" applyProtection="1">
      <alignment/>
      <protection locked="0"/>
    </xf>
    <xf numFmtId="170" fontId="2" fillId="0" borderId="0" xfId="51" applyNumberFormat="1" applyFill="1" applyBorder="1" applyProtection="1">
      <alignment/>
      <protection locked="0"/>
    </xf>
    <xf numFmtId="0" fontId="47" fillId="34" borderId="0" xfId="0" applyFont="1" applyFill="1" applyAlignment="1">
      <alignment/>
    </xf>
    <xf numFmtId="170" fontId="0" fillId="0" borderId="0" xfId="0" applyNumberFormat="1" applyAlignment="1">
      <alignment/>
    </xf>
    <xf numFmtId="0" fontId="0" fillId="0" borderId="0" xfId="0" applyFont="1" applyAlignment="1">
      <alignment/>
    </xf>
    <xf numFmtId="170" fontId="0" fillId="35" borderId="0" xfId="0" applyNumberFormat="1" applyFill="1" applyAlignment="1">
      <alignment/>
    </xf>
    <xf numFmtId="170" fontId="2" fillId="0" borderId="0" xfId="51" applyNumberFormat="1" applyAlignment="1">
      <alignment horizontal="center" vertical="center"/>
      <protection/>
    </xf>
    <xf numFmtId="169" fontId="0" fillId="0" borderId="0" xfId="51" applyNumberFormat="1" applyFont="1" applyFill="1" applyBorder="1" applyAlignment="1">
      <alignment horizontal="center" vertical="center"/>
      <protection/>
    </xf>
    <xf numFmtId="0" fontId="2" fillId="0" borderId="0" xfId="0" applyFont="1" applyFill="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preise_ab_20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0</xdr:row>
      <xdr:rowOff>66675</xdr:rowOff>
    </xdr:from>
    <xdr:to>
      <xdr:col>11</xdr:col>
      <xdr:colOff>676275</xdr:colOff>
      <xdr:row>4</xdr:row>
      <xdr:rowOff>123825</xdr:rowOff>
    </xdr:to>
    <xdr:pic>
      <xdr:nvPicPr>
        <xdr:cNvPr id="1" name="Grafik 1"/>
        <xdr:cNvPicPr preferRelativeResize="1">
          <a:picLocks noChangeAspect="1"/>
        </xdr:cNvPicPr>
      </xdr:nvPicPr>
      <xdr:blipFill>
        <a:blip r:embed="rId1"/>
        <a:stretch>
          <a:fillRect/>
        </a:stretch>
      </xdr:blipFill>
      <xdr:spPr>
        <a:xfrm>
          <a:off x="6534150" y="66675"/>
          <a:ext cx="1990725" cy="847725"/>
        </a:xfrm>
        <a:prstGeom prst="rect">
          <a:avLst/>
        </a:prstGeom>
        <a:noFill/>
        <a:ln w="9525" cmpd="sng">
          <a:noFill/>
        </a:ln>
      </xdr:spPr>
    </xdr:pic>
    <xdr:clientData/>
  </xdr:twoCellAnchor>
  <xdr:twoCellAnchor editAs="oneCell">
    <xdr:from>
      <xdr:col>9</xdr:col>
      <xdr:colOff>238125</xdr:colOff>
      <xdr:row>79</xdr:row>
      <xdr:rowOff>104775</xdr:rowOff>
    </xdr:from>
    <xdr:to>
      <xdr:col>11</xdr:col>
      <xdr:colOff>704850</xdr:colOff>
      <xdr:row>83</xdr:row>
      <xdr:rowOff>152400</xdr:rowOff>
    </xdr:to>
    <xdr:pic>
      <xdr:nvPicPr>
        <xdr:cNvPr id="2" name="Grafik 5"/>
        <xdr:cNvPicPr preferRelativeResize="1">
          <a:picLocks noChangeAspect="1"/>
        </xdr:cNvPicPr>
      </xdr:nvPicPr>
      <xdr:blipFill>
        <a:blip r:embed="rId2"/>
        <a:stretch>
          <a:fillRect/>
        </a:stretch>
      </xdr:blipFill>
      <xdr:spPr>
        <a:xfrm>
          <a:off x="6562725" y="13525500"/>
          <a:ext cx="19907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495300</xdr:colOff>
      <xdr:row>0</xdr:row>
      <xdr:rowOff>66675</xdr:rowOff>
    </xdr:from>
    <xdr:to>
      <xdr:col>11</xdr:col>
      <xdr:colOff>533400</xdr:colOff>
      <xdr:row>4</xdr:row>
      <xdr:rowOff>123825</xdr:rowOff>
    </xdr:to>
    <xdr:pic>
      <xdr:nvPicPr>
        <xdr:cNvPr id="1" name="Grafik 1"/>
        <xdr:cNvPicPr preferRelativeResize="1">
          <a:picLocks noChangeAspect="1"/>
        </xdr:cNvPicPr>
      </xdr:nvPicPr>
      <xdr:blipFill>
        <a:blip r:embed="rId1"/>
        <a:stretch>
          <a:fillRect/>
        </a:stretch>
      </xdr:blipFill>
      <xdr:spPr>
        <a:xfrm>
          <a:off x="7600950" y="66675"/>
          <a:ext cx="1990725" cy="847725"/>
        </a:xfrm>
        <a:prstGeom prst="rect">
          <a:avLst/>
        </a:prstGeom>
        <a:noFill/>
        <a:ln w="9525" cmpd="sng">
          <a:noFill/>
        </a:ln>
      </xdr:spPr>
    </xdr:pic>
    <xdr:clientData/>
  </xdr:twoCellAnchor>
  <xdr:twoCellAnchor editAs="oneCell">
    <xdr:from>
      <xdr:col>9</xdr:col>
      <xdr:colOff>504825</xdr:colOff>
      <xdr:row>83</xdr:row>
      <xdr:rowOff>47625</xdr:rowOff>
    </xdr:from>
    <xdr:to>
      <xdr:col>11</xdr:col>
      <xdr:colOff>542925</xdr:colOff>
      <xdr:row>87</xdr:row>
      <xdr:rowOff>104775</xdr:rowOff>
    </xdr:to>
    <xdr:pic>
      <xdr:nvPicPr>
        <xdr:cNvPr id="2" name="Grafik 2"/>
        <xdr:cNvPicPr preferRelativeResize="1">
          <a:picLocks noChangeAspect="1"/>
        </xdr:cNvPicPr>
      </xdr:nvPicPr>
      <xdr:blipFill>
        <a:blip r:embed="rId2"/>
        <a:stretch>
          <a:fillRect/>
        </a:stretch>
      </xdr:blipFill>
      <xdr:spPr>
        <a:xfrm>
          <a:off x="7610475" y="14411325"/>
          <a:ext cx="19907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95"/>
  <sheetViews>
    <sheetView tabSelected="1" zoomScalePageLayoutView="0" workbookViewId="0" topLeftCell="A118">
      <selection activeCell="J52" sqref="J52"/>
    </sheetView>
  </sheetViews>
  <sheetFormatPr defaultColWidth="10.00390625" defaultRowHeight="14.25"/>
  <cols>
    <col min="1" max="1" width="10.00390625" style="30" customWidth="1"/>
    <col min="2" max="2" width="10.00390625" style="1" customWidth="1"/>
    <col min="3" max="3" width="5.125" style="1" customWidth="1"/>
    <col min="4" max="5" width="10.00390625" style="1" customWidth="1"/>
    <col min="6" max="6" width="11.50390625" style="1" customWidth="1"/>
    <col min="7" max="7" width="8.375" style="1" customWidth="1"/>
    <col min="8" max="8" width="8.00390625" style="1" customWidth="1"/>
    <col min="9" max="16384" width="10.00390625" style="1" customWidth="1"/>
  </cols>
  <sheetData>
    <row r="1" spans="2:7" ht="13.5" customHeight="1">
      <c r="B1" s="57"/>
      <c r="C1" s="57"/>
      <c r="D1" s="57"/>
      <c r="E1" s="57"/>
      <c r="F1" s="57"/>
      <c r="G1" s="57"/>
    </row>
    <row r="2" spans="1:7" ht="20.25">
      <c r="A2" s="60" t="s">
        <v>408</v>
      </c>
      <c r="B2" s="57"/>
      <c r="C2" s="57"/>
      <c r="D2" s="57"/>
      <c r="E2" s="57"/>
      <c r="F2" s="57"/>
      <c r="G2" s="57"/>
    </row>
    <row r="3" ht="12.75">
      <c r="A3" s="58" t="s">
        <v>409</v>
      </c>
    </row>
    <row r="4" spans="1:5" ht="15.75">
      <c r="A4" s="65" t="s">
        <v>27</v>
      </c>
      <c r="B4" s="86"/>
      <c r="C4" s="86"/>
      <c r="D4" s="34"/>
      <c r="E4" s="34"/>
    </row>
    <row r="5" spans="1:256" ht="14.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 r="A7" s="82"/>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 r="A8" s="82"/>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9" ht="13.5">
      <c r="A11" s="5"/>
      <c r="B11" s="5"/>
      <c r="C11" s="5"/>
      <c r="D11" s="5"/>
      <c r="E11" s="5"/>
      <c r="F11" s="5"/>
      <c r="G11" s="5"/>
      <c r="H11" s="5"/>
      <c r="I11" s="5"/>
      <c r="J11" s="5"/>
      <c r="M11"/>
      <c r="N11"/>
      <c r="O11"/>
      <c r="P11"/>
      <c r="Q11"/>
      <c r="R11"/>
      <c r="S11"/>
    </row>
    <row r="12" spans="1:19" ht="18">
      <c r="A12" s="3" t="s">
        <v>28</v>
      </c>
      <c r="B12" s="4"/>
      <c r="C12" s="4"/>
      <c r="D12" s="4"/>
      <c r="E12" s="4"/>
      <c r="F12" s="4"/>
      <c r="G12" s="4"/>
      <c r="H12" s="4"/>
      <c r="I12" s="4"/>
      <c r="J12" s="4"/>
      <c r="L12" s="8"/>
      <c r="M12"/>
      <c r="N12"/>
      <c r="O12"/>
      <c r="P12"/>
      <c r="Q12"/>
      <c r="R12"/>
      <c r="S12"/>
    </row>
    <row r="13" spans="13:19" ht="13.5">
      <c r="M13"/>
      <c r="N13"/>
      <c r="O13"/>
      <c r="P13"/>
      <c r="Q13"/>
      <c r="R13"/>
      <c r="S13"/>
    </row>
    <row r="14" spans="1:19" ht="13.5">
      <c r="A14" s="5"/>
      <c r="B14" s="4"/>
      <c r="C14" s="4"/>
      <c r="D14" s="4"/>
      <c r="E14" s="4"/>
      <c r="F14" s="6"/>
      <c r="G14" s="6"/>
      <c r="H14" s="6"/>
      <c r="I14" s="6"/>
      <c r="K14" s="52" t="s">
        <v>54</v>
      </c>
      <c r="M14"/>
      <c r="N14"/>
      <c r="O14"/>
      <c r="P14"/>
      <c r="Q14"/>
      <c r="R14"/>
      <c r="S14"/>
    </row>
    <row r="15" spans="1:19" ht="13.5">
      <c r="A15" s="5"/>
      <c r="B15" s="4"/>
      <c r="C15" s="4"/>
      <c r="D15" s="4"/>
      <c r="E15" s="4"/>
      <c r="F15" s="6"/>
      <c r="G15" s="6"/>
      <c r="H15" s="6"/>
      <c r="I15" s="6"/>
      <c r="K15" s="38"/>
      <c r="L15" s="33"/>
      <c r="M15"/>
      <c r="N15"/>
      <c r="O15"/>
      <c r="P15"/>
      <c r="Q15"/>
      <c r="R15"/>
      <c r="S15"/>
    </row>
    <row r="16" spans="1:19" ht="13.5">
      <c r="A16" s="5" t="s">
        <v>1</v>
      </c>
      <c r="B16" s="42" t="s">
        <v>21</v>
      </c>
      <c r="C16" s="4"/>
      <c r="D16" s="6"/>
      <c r="E16" s="4"/>
      <c r="F16" s="7"/>
      <c r="G16" s="7"/>
      <c r="H16" s="7"/>
      <c r="I16" s="4"/>
      <c r="K16" s="49">
        <v>7.629874475550694</v>
      </c>
      <c r="L16" s="6"/>
      <c r="M16"/>
      <c r="N16"/>
      <c r="O16"/>
      <c r="P16"/>
      <c r="Q16"/>
      <c r="R16"/>
      <c r="S16"/>
    </row>
    <row r="17" spans="11:19" ht="13.5">
      <c r="K17" s="63"/>
      <c r="L17" s="32"/>
      <c r="M17"/>
      <c r="N17"/>
      <c r="O17"/>
      <c r="P17"/>
      <c r="Q17"/>
      <c r="R17"/>
      <c r="S17"/>
    </row>
    <row r="18" spans="1:19" ht="13.5">
      <c r="A18" s="37" t="s">
        <v>1</v>
      </c>
      <c r="B18" s="61" t="s">
        <v>35</v>
      </c>
      <c r="C18" s="2"/>
      <c r="D18" s="2"/>
      <c r="E18" s="2"/>
      <c r="F18" s="2"/>
      <c r="G18" s="2"/>
      <c r="H18" s="2"/>
      <c r="I18" s="2"/>
      <c r="K18" s="49">
        <f>K16/2</f>
        <v>3.814937237775347</v>
      </c>
      <c r="M18"/>
      <c r="N18"/>
      <c r="O18"/>
      <c r="P18"/>
      <c r="Q18"/>
      <c r="R18"/>
      <c r="S18"/>
    </row>
    <row r="19" spans="11:19" ht="13.5">
      <c r="K19" s="63"/>
      <c r="M19"/>
      <c r="N19"/>
      <c r="O19"/>
      <c r="P19"/>
      <c r="Q19"/>
      <c r="R19"/>
      <c r="S19"/>
    </row>
    <row r="20" spans="1:19" ht="13.5">
      <c r="A20" s="37" t="s">
        <v>1</v>
      </c>
      <c r="B20" s="62" t="s">
        <v>55</v>
      </c>
      <c r="C20" s="2"/>
      <c r="D20" s="2"/>
      <c r="E20" s="2"/>
      <c r="F20" s="2"/>
      <c r="G20" s="2"/>
      <c r="H20" s="2"/>
      <c r="I20" s="2"/>
      <c r="K20" s="49">
        <f>K16/2</f>
        <v>3.814937237775347</v>
      </c>
      <c r="M20"/>
      <c r="N20"/>
      <c r="O20"/>
      <c r="P20"/>
      <c r="Q20"/>
      <c r="R20"/>
      <c r="S20"/>
    </row>
    <row r="21" spans="1:19" ht="13.5">
      <c r="A21" s="5"/>
      <c r="B21" s="4"/>
      <c r="C21" s="4"/>
      <c r="D21" s="6"/>
      <c r="E21" s="4"/>
      <c r="F21" s="7"/>
      <c r="G21" s="7"/>
      <c r="H21" s="4"/>
      <c r="I21" s="15"/>
      <c r="K21" s="15"/>
      <c r="L21" s="2"/>
      <c r="M21"/>
      <c r="N21"/>
      <c r="O21"/>
      <c r="P21"/>
      <c r="Q21"/>
      <c r="R21"/>
      <c r="S21"/>
    </row>
    <row r="22" spans="1:19" ht="13.5">
      <c r="A22" s="10"/>
      <c r="B22" s="11"/>
      <c r="C22" s="11"/>
      <c r="D22" s="12"/>
      <c r="E22" s="11"/>
      <c r="F22" s="13"/>
      <c r="G22" s="13"/>
      <c r="H22" s="11"/>
      <c r="I22" s="14"/>
      <c r="K22" s="53" t="s">
        <v>24</v>
      </c>
      <c r="L22" s="2"/>
      <c r="M22"/>
      <c r="N22"/>
      <c r="O22"/>
      <c r="P22"/>
      <c r="Q22"/>
      <c r="R22"/>
      <c r="S22"/>
    </row>
    <row r="23" spans="1:19" ht="13.5">
      <c r="A23" s="19" t="s">
        <v>23</v>
      </c>
      <c r="B23" s="11"/>
      <c r="C23" s="11"/>
      <c r="D23" s="12"/>
      <c r="E23" s="11"/>
      <c r="F23" s="13"/>
      <c r="G23" s="13"/>
      <c r="H23" s="11"/>
      <c r="I23" s="14"/>
      <c r="K23" s="51">
        <v>48</v>
      </c>
      <c r="M23"/>
      <c r="N23"/>
      <c r="O23"/>
      <c r="P23"/>
      <c r="Q23"/>
      <c r="R23"/>
      <c r="S23"/>
    </row>
    <row r="24" spans="13:19" ht="13.5">
      <c r="M24"/>
      <c r="N24"/>
      <c r="O24"/>
      <c r="P24"/>
      <c r="Q24"/>
      <c r="R24"/>
      <c r="S24"/>
    </row>
    <row r="25" spans="1:19" ht="13.5">
      <c r="A25" s="5"/>
      <c r="B25" s="4"/>
      <c r="C25" s="4"/>
      <c r="D25" s="6"/>
      <c r="E25" s="4"/>
      <c r="F25" s="7"/>
      <c r="G25" s="7"/>
      <c r="H25" s="4"/>
      <c r="I25" s="15"/>
      <c r="K25" s="15"/>
      <c r="M25"/>
      <c r="N25"/>
      <c r="O25"/>
      <c r="P25"/>
      <c r="Q25"/>
      <c r="R25"/>
      <c r="S25"/>
    </row>
    <row r="26" spans="1:19" ht="18">
      <c r="A26" s="3" t="s">
        <v>29</v>
      </c>
      <c r="B26" s="4"/>
      <c r="C26" s="4"/>
      <c r="D26" s="4"/>
      <c r="E26" s="4"/>
      <c r="F26" s="4"/>
      <c r="G26" s="4"/>
      <c r="H26" s="4"/>
      <c r="I26" s="4"/>
      <c r="K26" s="4"/>
      <c r="M26"/>
      <c r="N26"/>
      <c r="O26"/>
      <c r="P26"/>
      <c r="Q26"/>
      <c r="R26"/>
      <c r="S26"/>
    </row>
    <row r="27" spans="1:19" ht="15">
      <c r="A27" s="16"/>
      <c r="B27" s="4"/>
      <c r="C27" s="4"/>
      <c r="D27" s="4"/>
      <c r="E27" s="4"/>
      <c r="F27" s="4"/>
      <c r="G27" s="4"/>
      <c r="H27" s="4"/>
      <c r="I27" s="4"/>
      <c r="K27" s="4"/>
      <c r="M27"/>
      <c r="N27"/>
      <c r="O27"/>
      <c r="P27"/>
      <c r="Q27"/>
      <c r="R27"/>
      <c r="S27"/>
    </row>
    <row r="28" spans="1:19" ht="13.5">
      <c r="A28" s="10" t="s">
        <v>2</v>
      </c>
      <c r="B28" s="4"/>
      <c r="C28" s="4"/>
      <c r="D28" s="4"/>
      <c r="E28" s="4"/>
      <c r="F28" s="4"/>
      <c r="G28" s="4"/>
      <c r="H28" s="4"/>
      <c r="I28" s="4"/>
      <c r="K28" s="4"/>
      <c r="M28"/>
      <c r="N28"/>
      <c r="O28"/>
      <c r="P28"/>
      <c r="Q28"/>
      <c r="R28"/>
      <c r="S28"/>
    </row>
    <row r="29" spans="1:19" ht="13.5">
      <c r="A29" s="5"/>
      <c r="B29" s="4"/>
      <c r="C29" s="4"/>
      <c r="D29" s="4"/>
      <c r="E29" s="4"/>
      <c r="H29" s="6" t="s">
        <v>0</v>
      </c>
      <c r="I29" s="4"/>
      <c r="K29" s="6" t="s">
        <v>0</v>
      </c>
      <c r="M29"/>
      <c r="N29"/>
      <c r="O29"/>
      <c r="P29"/>
      <c r="Q29"/>
      <c r="R29"/>
      <c r="S29"/>
    </row>
    <row r="30" spans="1:19" ht="13.5">
      <c r="A30" s="5"/>
      <c r="B30" s="4"/>
      <c r="C30" s="4"/>
      <c r="D30" s="4"/>
      <c r="E30" s="4"/>
      <c r="H30" s="54" t="s">
        <v>3</v>
      </c>
      <c r="I30" s="4"/>
      <c r="K30" s="54" t="s">
        <v>1</v>
      </c>
      <c r="M30"/>
      <c r="N30"/>
      <c r="O30"/>
      <c r="P30"/>
      <c r="Q30"/>
      <c r="R30"/>
      <c r="S30"/>
    </row>
    <row r="31" spans="1:19" ht="13.5">
      <c r="A31" s="10" t="s">
        <v>4</v>
      </c>
      <c r="B31" s="4"/>
      <c r="C31" s="4"/>
      <c r="D31" s="4"/>
      <c r="E31" s="4"/>
      <c r="H31" s="54" t="s">
        <v>5</v>
      </c>
      <c r="I31" s="4"/>
      <c r="K31" s="52" t="s">
        <v>54</v>
      </c>
      <c r="M31"/>
      <c r="N31"/>
      <c r="O31"/>
      <c r="P31"/>
      <c r="Q31"/>
      <c r="R31"/>
      <c r="S31"/>
    </row>
    <row r="32" spans="1:19" ht="13.5">
      <c r="A32" s="10"/>
      <c r="B32" s="4"/>
      <c r="C32" s="4"/>
      <c r="D32" s="4"/>
      <c r="E32" s="4"/>
      <c r="H32" s="6"/>
      <c r="I32" s="4"/>
      <c r="K32" s="32"/>
      <c r="M32"/>
      <c r="N32"/>
      <c r="O32"/>
      <c r="P32"/>
      <c r="Q32"/>
      <c r="R32"/>
      <c r="S32"/>
    </row>
    <row r="33" spans="1:19" ht="13.5">
      <c r="A33" s="31" t="s">
        <v>7</v>
      </c>
      <c r="B33" s="4"/>
      <c r="C33" s="4"/>
      <c r="D33" s="6"/>
      <c r="E33" s="4"/>
      <c r="H33" s="49">
        <v>15.401531705306969</v>
      </c>
      <c r="I33" s="45"/>
      <c r="K33" s="49">
        <v>4.208155269531317</v>
      </c>
      <c r="M33"/>
      <c r="N33"/>
      <c r="O33"/>
      <c r="P33"/>
      <c r="Q33"/>
      <c r="R33"/>
      <c r="S33"/>
    </row>
    <row r="34" spans="1:19" ht="13.5">
      <c r="A34" s="31" t="s">
        <v>9</v>
      </c>
      <c r="B34" s="4"/>
      <c r="C34" s="4"/>
      <c r="D34" s="6"/>
      <c r="E34" s="4"/>
      <c r="H34" s="49">
        <v>16.28203503804801</v>
      </c>
      <c r="I34" s="45"/>
      <c r="K34" s="49">
        <v>5.038310516916814</v>
      </c>
      <c r="M34"/>
      <c r="N34"/>
      <c r="O34"/>
      <c r="P34"/>
      <c r="Q34"/>
      <c r="R34"/>
      <c r="S34"/>
    </row>
    <row r="35" spans="1:19" ht="13.5">
      <c r="A35" s="31" t="s">
        <v>8</v>
      </c>
      <c r="B35" s="4"/>
      <c r="C35" s="4"/>
      <c r="D35" s="6"/>
      <c r="E35" s="4"/>
      <c r="H35" s="49">
        <v>20.009269817236312</v>
      </c>
      <c r="I35" s="45"/>
      <c r="K35" s="49">
        <v>6.0292730565653745</v>
      </c>
      <c r="M35"/>
      <c r="N35"/>
      <c r="O35"/>
      <c r="P35"/>
      <c r="Q35"/>
      <c r="R35"/>
      <c r="S35"/>
    </row>
    <row r="36" spans="1:19" ht="13.5">
      <c r="A36" s="5"/>
      <c r="B36" s="4"/>
      <c r="C36" s="4"/>
      <c r="D36" s="6"/>
      <c r="E36" s="4"/>
      <c r="F36" s="7"/>
      <c r="G36" s="7"/>
      <c r="H36" s="4"/>
      <c r="I36" s="15"/>
      <c r="K36" s="15"/>
      <c r="M36"/>
      <c r="N36"/>
      <c r="O36"/>
      <c r="P36"/>
      <c r="Q36"/>
      <c r="R36"/>
      <c r="S36"/>
    </row>
    <row r="37" spans="1:19" ht="13.5">
      <c r="A37" s="10"/>
      <c r="B37" s="11"/>
      <c r="C37" s="11"/>
      <c r="D37" s="12"/>
      <c r="E37" s="11"/>
      <c r="F37" s="13"/>
      <c r="G37" s="13"/>
      <c r="H37" s="11"/>
      <c r="I37" s="14"/>
      <c r="K37" s="14"/>
      <c r="M37"/>
      <c r="N37"/>
      <c r="O37"/>
      <c r="P37"/>
      <c r="Q37"/>
      <c r="R37"/>
      <c r="S37"/>
    </row>
    <row r="38" spans="1:19" ht="13.5">
      <c r="A38" s="10"/>
      <c r="B38" s="11"/>
      <c r="C38" s="11"/>
      <c r="D38" s="12"/>
      <c r="E38" s="11"/>
      <c r="F38" s="13"/>
      <c r="G38" s="13"/>
      <c r="H38" s="11"/>
      <c r="I38" s="14"/>
      <c r="K38" s="14"/>
      <c r="M38"/>
      <c r="N38"/>
      <c r="O38"/>
      <c r="P38"/>
      <c r="Q38"/>
      <c r="R38"/>
      <c r="S38"/>
    </row>
    <row r="39" spans="1:19" ht="13.5">
      <c r="A39" s="5"/>
      <c r="B39" s="4"/>
      <c r="C39" s="4"/>
      <c r="D39" s="6"/>
      <c r="E39" s="4"/>
      <c r="F39" s="4"/>
      <c r="G39" s="4"/>
      <c r="H39" s="4"/>
      <c r="I39" s="18"/>
      <c r="K39" s="9"/>
      <c r="M39"/>
      <c r="N39"/>
      <c r="O39"/>
      <c r="P39"/>
      <c r="Q39"/>
      <c r="R39"/>
      <c r="S39"/>
    </row>
    <row r="40" spans="1:19" ht="13.5">
      <c r="A40" s="10" t="s">
        <v>12</v>
      </c>
      <c r="B40" s="4"/>
      <c r="C40" s="4"/>
      <c r="D40" s="4"/>
      <c r="E40" s="4"/>
      <c r="F40" s="4"/>
      <c r="G40" s="4"/>
      <c r="H40" s="4"/>
      <c r="I40" s="4"/>
      <c r="K40" s="4"/>
      <c r="M40"/>
      <c r="N40"/>
      <c r="O40"/>
      <c r="P40"/>
      <c r="Q40"/>
      <c r="R40"/>
      <c r="S40"/>
    </row>
    <row r="41" spans="1:19" ht="13.5">
      <c r="A41" s="10"/>
      <c r="B41" s="4"/>
      <c r="C41" s="4"/>
      <c r="D41" s="4"/>
      <c r="E41" s="4"/>
      <c r="F41" s="4"/>
      <c r="G41" s="4"/>
      <c r="H41" s="4"/>
      <c r="I41" s="4"/>
      <c r="K41" s="4"/>
      <c r="M41"/>
      <c r="N41"/>
      <c r="O41"/>
      <c r="P41"/>
      <c r="Q41"/>
      <c r="R41"/>
      <c r="S41"/>
    </row>
    <row r="42" spans="1:19" s="34" customFormat="1" ht="13.5">
      <c r="A42" s="5"/>
      <c r="B42" s="4"/>
      <c r="C42" s="4"/>
      <c r="D42" s="4"/>
      <c r="E42" s="4"/>
      <c r="H42" s="6" t="s">
        <v>0</v>
      </c>
      <c r="I42" s="4"/>
      <c r="K42" s="6" t="s">
        <v>0</v>
      </c>
      <c r="M42"/>
      <c r="N42"/>
      <c r="O42"/>
      <c r="P42"/>
      <c r="Q42"/>
      <c r="R42"/>
      <c r="S42"/>
    </row>
    <row r="43" spans="1:19" s="34" customFormat="1" ht="13.5">
      <c r="A43" s="5"/>
      <c r="B43" s="4"/>
      <c r="C43" s="4"/>
      <c r="D43" s="4"/>
      <c r="E43" s="4"/>
      <c r="H43" s="54" t="s">
        <v>3</v>
      </c>
      <c r="I43" s="4"/>
      <c r="K43" s="54" t="s">
        <v>1</v>
      </c>
      <c r="M43"/>
      <c r="N43"/>
      <c r="O43"/>
      <c r="P43"/>
      <c r="Q43"/>
      <c r="R43"/>
      <c r="S43"/>
    </row>
    <row r="44" spans="1:19" s="34" customFormat="1" ht="13.5">
      <c r="A44" s="10" t="s">
        <v>4</v>
      </c>
      <c r="B44" s="4"/>
      <c r="C44" s="4"/>
      <c r="D44" s="4"/>
      <c r="E44" s="4"/>
      <c r="H44" s="54" t="s">
        <v>5</v>
      </c>
      <c r="I44" s="4"/>
      <c r="K44" s="52" t="s">
        <v>54</v>
      </c>
      <c r="M44"/>
      <c r="N44"/>
      <c r="O44"/>
      <c r="P44"/>
      <c r="Q44"/>
      <c r="R44"/>
      <c r="S44"/>
    </row>
    <row r="45" spans="1:19" ht="13.5">
      <c r="A45" s="10"/>
      <c r="B45" s="4"/>
      <c r="C45" s="4"/>
      <c r="D45" s="4"/>
      <c r="E45" s="4"/>
      <c r="H45" s="6"/>
      <c r="I45" s="4"/>
      <c r="K45" s="32"/>
      <c r="M45"/>
      <c r="N45"/>
      <c r="O45"/>
      <c r="P45"/>
      <c r="Q45"/>
      <c r="R45"/>
      <c r="S45"/>
    </row>
    <row r="46" spans="1:19" ht="13.5">
      <c r="A46" s="31" t="s">
        <v>7</v>
      </c>
      <c r="B46" s="4"/>
      <c r="C46" s="4"/>
      <c r="D46" s="6"/>
      <c r="E46" s="4"/>
      <c r="H46" s="49">
        <v>91.88587156150233</v>
      </c>
      <c r="I46" s="45"/>
      <c r="K46" s="49">
        <v>1.1487816752835018</v>
      </c>
      <c r="M46"/>
      <c r="N46"/>
      <c r="O46"/>
      <c r="P46"/>
      <c r="Q46"/>
      <c r="R46"/>
      <c r="S46"/>
    </row>
    <row r="47" spans="1:19" ht="13.5">
      <c r="A47" s="31" t="s">
        <v>9</v>
      </c>
      <c r="B47" s="4"/>
      <c r="C47" s="4"/>
      <c r="D47" s="6"/>
      <c r="E47" s="4"/>
      <c r="H47" s="49">
        <v>117.76470210847963</v>
      </c>
      <c r="I47" s="45"/>
      <c r="K47" s="49">
        <v>0.9790038340995493</v>
      </c>
      <c r="M47"/>
      <c r="N47"/>
      <c r="O47"/>
      <c r="P47"/>
      <c r="Q47"/>
      <c r="R47"/>
      <c r="S47"/>
    </row>
    <row r="48" spans="1:19" ht="13.5">
      <c r="A48" s="31" t="s">
        <v>8</v>
      </c>
      <c r="B48" s="4"/>
      <c r="C48" s="4"/>
      <c r="D48" s="6"/>
      <c r="E48" s="4"/>
      <c r="H48" s="49">
        <v>139.04190434475598</v>
      </c>
      <c r="I48" s="45"/>
      <c r="K48" s="49">
        <v>1.267967675464588</v>
      </c>
      <c r="M48"/>
      <c r="N48"/>
      <c r="O48"/>
      <c r="P48"/>
      <c r="Q48"/>
      <c r="R48"/>
      <c r="S48"/>
    </row>
    <row r="49" spans="1:19" ht="13.5">
      <c r="A49" s="10"/>
      <c r="B49" s="11"/>
      <c r="C49" s="11"/>
      <c r="D49" s="12"/>
      <c r="E49" s="11"/>
      <c r="F49" s="13"/>
      <c r="G49" s="13"/>
      <c r="H49" s="13"/>
      <c r="I49" s="11"/>
      <c r="K49" s="14"/>
      <c r="M49"/>
      <c r="N49"/>
      <c r="O49"/>
      <c r="P49"/>
      <c r="Q49"/>
      <c r="R49"/>
      <c r="S49"/>
    </row>
    <row r="50" spans="1:19" ht="13.5">
      <c r="A50" s="10"/>
      <c r="B50" s="11"/>
      <c r="C50" s="11"/>
      <c r="D50" s="12"/>
      <c r="E50" s="11"/>
      <c r="F50" s="13"/>
      <c r="G50" s="13"/>
      <c r="H50" s="13"/>
      <c r="I50" s="11"/>
      <c r="K50" s="52"/>
      <c r="M50"/>
      <c r="N50"/>
      <c r="O50"/>
      <c r="P50"/>
      <c r="Q50"/>
      <c r="R50"/>
      <c r="S50"/>
    </row>
    <row r="51" spans="1:19" ht="13.5">
      <c r="A51" s="41" t="s">
        <v>22</v>
      </c>
      <c r="B51" s="4"/>
      <c r="C51" s="4"/>
      <c r="D51" s="6"/>
      <c r="E51" s="4"/>
      <c r="F51" s="7"/>
      <c r="G51" s="7"/>
      <c r="H51" s="7"/>
      <c r="I51" s="4"/>
      <c r="K51" s="39"/>
      <c r="M51"/>
      <c r="N51"/>
      <c r="O51"/>
      <c r="P51"/>
      <c r="Q51"/>
      <c r="R51"/>
      <c r="S51"/>
    </row>
    <row r="52" spans="1:19" ht="13.5">
      <c r="A52" s="19" t="s">
        <v>44</v>
      </c>
      <c r="B52" s="5"/>
      <c r="C52" s="5"/>
      <c r="D52" s="5"/>
      <c r="E52" s="5"/>
      <c r="F52" s="5"/>
      <c r="G52" s="5"/>
      <c r="H52" s="5"/>
      <c r="I52" s="5"/>
      <c r="K52" s="50"/>
      <c r="M52"/>
      <c r="N52"/>
      <c r="O52"/>
      <c r="P52"/>
      <c r="Q52"/>
      <c r="R52"/>
      <c r="S52"/>
    </row>
    <row r="53" spans="1:13" ht="12.75">
      <c r="A53" s="19"/>
      <c r="B53" s="11"/>
      <c r="C53" s="11"/>
      <c r="D53" s="12"/>
      <c r="E53" s="11"/>
      <c r="F53" s="13"/>
      <c r="G53" s="13"/>
      <c r="H53" s="11"/>
      <c r="I53" s="14"/>
      <c r="J53" s="14"/>
      <c r="M53" s="8"/>
    </row>
    <row r="54" spans="1:13" ht="12.75">
      <c r="A54" s="59" t="s">
        <v>30</v>
      </c>
      <c r="B54" s="11"/>
      <c r="C54" s="11"/>
      <c r="D54" s="12"/>
      <c r="E54" s="11"/>
      <c r="F54" s="13"/>
      <c r="G54" s="13"/>
      <c r="H54" s="11"/>
      <c r="I54" s="14"/>
      <c r="J54" s="14"/>
      <c r="M54" s="8"/>
    </row>
    <row r="55" spans="1:12" ht="12">
      <c r="A55" s="59" t="s">
        <v>31</v>
      </c>
      <c r="B55" s="4"/>
      <c r="C55" s="4"/>
      <c r="D55" s="6"/>
      <c r="E55" s="4"/>
      <c r="F55" s="7"/>
      <c r="G55" s="7"/>
      <c r="H55" s="4"/>
      <c r="I55" s="18"/>
      <c r="J55" s="9"/>
      <c r="L55" s="8"/>
    </row>
    <row r="56" spans="1:9" ht="12">
      <c r="A56" s="19"/>
      <c r="B56" s="20"/>
      <c r="C56" s="20"/>
      <c r="D56" s="20"/>
      <c r="E56" s="20"/>
      <c r="F56" s="20"/>
      <c r="G56" s="20"/>
      <c r="H56" s="20"/>
      <c r="I56" s="20"/>
    </row>
    <row r="57" spans="1:13" ht="12">
      <c r="A57" s="59" t="s">
        <v>52</v>
      </c>
      <c r="B57" s="20"/>
      <c r="C57" s="20"/>
      <c r="D57" s="20"/>
      <c r="E57" s="20"/>
      <c r="F57" s="20"/>
      <c r="G57" s="20"/>
      <c r="H57" s="20"/>
      <c r="I57" s="20"/>
      <c r="M57" s="8"/>
    </row>
    <row r="58" spans="1:13" ht="13.5">
      <c r="A58"/>
      <c r="B58" s="20"/>
      <c r="C58" s="20"/>
      <c r="D58" s="20"/>
      <c r="E58" s="20"/>
      <c r="F58" s="20"/>
      <c r="G58" s="20"/>
      <c r="H58" s="20"/>
      <c r="I58" s="20"/>
      <c r="K58" s="8"/>
      <c r="L58" s="8"/>
      <c r="M58" s="8"/>
    </row>
    <row r="59" spans="1:13" ht="12">
      <c r="A59" s="59" t="s">
        <v>46</v>
      </c>
      <c r="B59" s="20"/>
      <c r="C59" s="20"/>
      <c r="D59" s="59" t="s">
        <v>48</v>
      </c>
      <c r="E59" s="20"/>
      <c r="F59" s="20"/>
      <c r="G59" s="20"/>
      <c r="H59" s="20"/>
      <c r="I59" s="20"/>
      <c r="K59" s="8"/>
      <c r="L59" s="8"/>
      <c r="M59" s="8"/>
    </row>
    <row r="60" spans="1:12" ht="12">
      <c r="A60" s="59" t="s">
        <v>49</v>
      </c>
      <c r="B60" s="20"/>
      <c r="C60" s="20"/>
      <c r="D60" s="59" t="s">
        <v>50</v>
      </c>
      <c r="E60" s="20"/>
      <c r="F60" s="20"/>
      <c r="G60" s="20"/>
      <c r="H60" s="20"/>
      <c r="I60" s="20"/>
      <c r="K60" s="8"/>
      <c r="L60" s="8"/>
    </row>
    <row r="61" spans="1:9" ht="12">
      <c r="A61" s="59" t="s">
        <v>47</v>
      </c>
      <c r="B61" s="20"/>
      <c r="C61" s="20"/>
      <c r="D61" s="59" t="s">
        <v>51</v>
      </c>
      <c r="E61" s="20"/>
      <c r="F61" s="20"/>
      <c r="G61" s="20"/>
      <c r="H61" s="20"/>
      <c r="I61" s="20"/>
    </row>
    <row r="62" spans="2:9" ht="12">
      <c r="B62" s="20"/>
      <c r="C62" s="20"/>
      <c r="D62" s="20"/>
      <c r="E62" s="20"/>
      <c r="F62" s="20"/>
      <c r="G62" s="20"/>
      <c r="H62" s="20"/>
      <c r="I62" s="20"/>
    </row>
    <row r="63" spans="1:9" ht="12">
      <c r="A63" s="19" t="s">
        <v>38</v>
      </c>
      <c r="B63" s="20"/>
      <c r="C63" s="20"/>
      <c r="D63" s="20"/>
      <c r="E63" s="20"/>
      <c r="F63" s="20"/>
      <c r="G63" s="20"/>
      <c r="H63" s="20"/>
      <c r="I63" s="20"/>
    </row>
    <row r="64" spans="1:9" ht="12">
      <c r="A64" s="30" t="s">
        <v>39</v>
      </c>
      <c r="B64" s="59"/>
      <c r="C64" s="59"/>
      <c r="D64" s="59"/>
      <c r="E64" s="20"/>
      <c r="F64" s="20"/>
      <c r="G64" s="20"/>
      <c r="H64" s="20"/>
      <c r="I64" s="20"/>
    </row>
    <row r="65" spans="1:9" ht="13.5">
      <c r="A65" s="19" t="s">
        <v>40</v>
      </c>
      <c r="B65"/>
      <c r="C65"/>
      <c r="D65"/>
      <c r="E65" s="20"/>
      <c r="F65" s="20"/>
      <c r="G65" s="20"/>
      <c r="H65" s="20"/>
      <c r="I65" s="20"/>
    </row>
    <row r="66" spans="1:9" ht="12">
      <c r="A66" s="19" t="s">
        <v>41</v>
      </c>
      <c r="B66" s="59"/>
      <c r="C66" s="59"/>
      <c r="E66" s="20"/>
      <c r="F66" s="20"/>
      <c r="G66" s="20"/>
      <c r="H66" s="20"/>
      <c r="I66" s="20"/>
    </row>
    <row r="67" spans="2:9" ht="12">
      <c r="B67" s="59"/>
      <c r="C67" s="59"/>
      <c r="E67" s="19"/>
      <c r="F67" s="19"/>
      <c r="G67" s="19"/>
      <c r="H67" s="19"/>
      <c r="I67" s="19"/>
    </row>
    <row r="68" spans="2:3" ht="12">
      <c r="B68" s="59"/>
      <c r="C68" s="59"/>
    </row>
    <row r="69" spans="11:12" ht="12">
      <c r="K69" s="8"/>
      <c r="L69" s="8"/>
    </row>
    <row r="70" spans="11:12" ht="12">
      <c r="K70" s="8"/>
      <c r="L70" s="8"/>
    </row>
    <row r="71" spans="2:12" ht="12">
      <c r="B71" s="19"/>
      <c r="C71" s="19"/>
      <c r="D71" s="19"/>
      <c r="E71" s="19"/>
      <c r="F71" s="19"/>
      <c r="G71" s="19"/>
      <c r="H71" s="19"/>
      <c r="I71" s="19"/>
      <c r="J71" s="19"/>
      <c r="L71" s="8"/>
    </row>
    <row r="72" spans="2:12" ht="12">
      <c r="B72" s="19"/>
      <c r="C72" s="19"/>
      <c r="D72" s="19"/>
      <c r="E72" s="19"/>
      <c r="F72" s="19"/>
      <c r="G72" s="19"/>
      <c r="H72" s="19"/>
      <c r="I72" s="19"/>
      <c r="J72" s="19"/>
      <c r="L72" s="8"/>
    </row>
    <row r="73" spans="2:12" ht="12">
      <c r="B73" s="19"/>
      <c r="C73" s="19"/>
      <c r="D73" s="19"/>
      <c r="E73" s="19"/>
      <c r="F73" s="19"/>
      <c r="G73" s="19"/>
      <c r="H73" s="19"/>
      <c r="I73" s="19"/>
      <c r="J73" s="19"/>
      <c r="L73" s="8"/>
    </row>
    <row r="74" spans="1:12" ht="12">
      <c r="A74" s="19"/>
      <c r="B74" s="19"/>
      <c r="C74" s="19"/>
      <c r="D74" s="19"/>
      <c r="E74" s="19"/>
      <c r="F74" s="19"/>
      <c r="G74" s="19"/>
      <c r="H74" s="19"/>
      <c r="I74" s="19"/>
      <c r="J74" s="19"/>
      <c r="L74" s="8"/>
    </row>
    <row r="75" spans="1:10" ht="12">
      <c r="A75" s="19"/>
      <c r="B75" s="19"/>
      <c r="C75" s="19"/>
      <c r="D75" s="19"/>
      <c r="E75" s="19"/>
      <c r="F75" s="19"/>
      <c r="G75" s="19"/>
      <c r="H75" s="19"/>
      <c r="I75" s="19"/>
      <c r="J75" s="19"/>
    </row>
    <row r="76" spans="1:10" ht="12">
      <c r="A76" s="19"/>
      <c r="B76" s="5"/>
      <c r="C76" s="5"/>
      <c r="D76" s="5"/>
      <c r="E76" s="5"/>
      <c r="F76" s="5"/>
      <c r="G76" s="5"/>
      <c r="H76" s="5"/>
      <c r="I76" s="5"/>
      <c r="J76" s="5"/>
    </row>
    <row r="77" spans="1:9" ht="12">
      <c r="A77" s="19"/>
      <c r="B77" s="5"/>
      <c r="C77" s="5"/>
      <c r="D77" s="5"/>
      <c r="E77" s="5"/>
      <c r="F77" s="5"/>
      <c r="G77" s="5"/>
      <c r="H77" s="5"/>
      <c r="I77" s="34"/>
    </row>
    <row r="78" spans="1:13" ht="12.75" customHeight="1">
      <c r="A78" s="5"/>
      <c r="M78" s="31" t="s">
        <v>11</v>
      </c>
    </row>
    <row r="79" spans="1:7" ht="18">
      <c r="A79" s="31" t="s">
        <v>414</v>
      </c>
      <c r="B79" s="57"/>
      <c r="C79" s="57"/>
      <c r="D79" s="57"/>
      <c r="E79" s="57"/>
      <c r="F79" s="57"/>
      <c r="G79" s="57"/>
    </row>
    <row r="80" ht="12.75"/>
    <row r="81" ht="20.25">
      <c r="A81" s="60" t="str">
        <f>A2</f>
        <v>Netznutzungsentgelte Strom ab 01.01.2023</v>
      </c>
    </row>
    <row r="82" spans="1:11" ht="14.25">
      <c r="A82" s="58" t="str">
        <f>A3</f>
        <v>01.01.2023 - 31.12.2023</v>
      </c>
      <c r="B82"/>
      <c r="C82"/>
      <c r="D82"/>
      <c r="E82"/>
      <c r="F82"/>
      <c r="G82"/>
      <c r="H82"/>
      <c r="I82"/>
      <c r="J82"/>
      <c r="K82"/>
    </row>
    <row r="83" spans="1:11" ht="15.75">
      <c r="A83" s="65" t="s">
        <v>27</v>
      </c>
      <c r="B83" s="86"/>
      <c r="C83" s="86"/>
      <c r="D83" s="34"/>
      <c r="E83"/>
      <c r="F83"/>
      <c r="G83"/>
      <c r="H83"/>
      <c r="I83"/>
      <c r="J83"/>
      <c r="K83"/>
    </row>
    <row r="84" spans="1:11" ht="14.25">
      <c r="A84"/>
      <c r="B84"/>
      <c r="C84"/>
      <c r="D84"/>
      <c r="E84"/>
      <c r="F84"/>
      <c r="G84"/>
      <c r="H84"/>
      <c r="I84"/>
      <c r="J84"/>
      <c r="K84"/>
    </row>
    <row r="85" spans="1:11" ht="13.5">
      <c r="A85"/>
      <c r="B85"/>
      <c r="C85"/>
      <c r="D85"/>
      <c r="E85"/>
      <c r="F85"/>
      <c r="G85"/>
      <c r="H85"/>
      <c r="I85"/>
      <c r="J85"/>
      <c r="K85"/>
    </row>
    <row r="86" spans="1:11" ht="13.5">
      <c r="A86" s="82"/>
      <c r="B86"/>
      <c r="C86"/>
      <c r="D86"/>
      <c r="E86"/>
      <c r="F86"/>
      <c r="G86"/>
      <c r="H86"/>
      <c r="I86"/>
      <c r="J86"/>
      <c r="K86"/>
    </row>
    <row r="87" spans="1:11" ht="13.5">
      <c r="A87" s="82"/>
      <c r="B87"/>
      <c r="C87"/>
      <c r="D87"/>
      <c r="E87"/>
      <c r="F87"/>
      <c r="G87"/>
      <c r="H87"/>
      <c r="I87"/>
      <c r="J87"/>
      <c r="K87"/>
    </row>
    <row r="88" spans="1:11" ht="13.5">
      <c r="A88"/>
      <c r="B88"/>
      <c r="C88"/>
      <c r="D88"/>
      <c r="E88"/>
      <c r="F88"/>
      <c r="G88"/>
      <c r="H88"/>
      <c r="I88"/>
      <c r="J88"/>
      <c r="K88"/>
    </row>
    <row r="89" ht="13.5">
      <c r="A89"/>
    </row>
    <row r="90" spans="15:19" ht="12.75">
      <c r="O90" s="10"/>
      <c r="P90" s="20"/>
      <c r="Q90" s="20"/>
      <c r="R90" s="20"/>
      <c r="S90" s="20"/>
    </row>
    <row r="91" spans="1:23" ht="18">
      <c r="A91" s="3" t="s">
        <v>36</v>
      </c>
      <c r="M91" s="34"/>
      <c r="N91" s="34"/>
      <c r="O91" s="34"/>
      <c r="P91" s="34"/>
      <c r="Q91" s="34"/>
      <c r="R91" s="34"/>
      <c r="S91" s="34"/>
      <c r="T91" s="20"/>
      <c r="U91" s="20"/>
      <c r="V91" s="20"/>
      <c r="W91" s="20"/>
    </row>
    <row r="92" spans="1:9" s="34" customFormat="1" ht="12">
      <c r="A92" s="30"/>
      <c r="B92" s="20"/>
      <c r="C92" s="20"/>
      <c r="D92" s="20"/>
      <c r="E92" s="20"/>
      <c r="F92" s="20"/>
      <c r="G92" s="20"/>
      <c r="H92" s="20"/>
      <c r="I92" s="20"/>
    </row>
    <row r="93" spans="1:11" s="34" customFormat="1" ht="12.75">
      <c r="A93" s="10" t="s">
        <v>32</v>
      </c>
      <c r="K93" s="6" t="s">
        <v>0</v>
      </c>
    </row>
    <row r="94" spans="1:11" s="34" customFormat="1" ht="12.75">
      <c r="A94" s="10"/>
      <c r="B94" s="20"/>
      <c r="C94" s="20"/>
      <c r="D94" s="20"/>
      <c r="E94" s="1"/>
      <c r="F94" s="20"/>
      <c r="G94" s="20"/>
      <c r="H94" s="20"/>
      <c r="I94" s="20"/>
      <c r="K94" s="55" t="s">
        <v>6</v>
      </c>
    </row>
    <row r="95" spans="2:9" s="34" customFormat="1" ht="12">
      <c r="B95" s="20"/>
      <c r="C95" s="20"/>
      <c r="D95" s="20"/>
      <c r="E95" s="1"/>
      <c r="F95" s="20"/>
      <c r="G95" s="20"/>
      <c r="H95" s="20"/>
      <c r="I95" s="20"/>
    </row>
    <row r="96" spans="1:19" s="34" customFormat="1" ht="13.5">
      <c r="A96" s="31" t="s">
        <v>7</v>
      </c>
      <c r="K96" s="47">
        <v>770.34</v>
      </c>
      <c r="M96" s="1"/>
      <c r="N96" s="1"/>
      <c r="O96" s="10"/>
      <c r="P96" s="1"/>
      <c r="Q96" s="1"/>
      <c r="R96" s="1"/>
      <c r="S96" s="1"/>
    </row>
    <row r="97" spans="1:15" ht="13.5">
      <c r="A97" s="31" t="s">
        <v>8</v>
      </c>
      <c r="B97" s="20"/>
      <c r="C97" s="20"/>
      <c r="D97" s="20"/>
      <c r="E97" s="20"/>
      <c r="F97" s="20"/>
      <c r="G97" s="20"/>
      <c r="H97" s="20"/>
      <c r="I97" s="20"/>
      <c r="K97" s="47">
        <v>523.15</v>
      </c>
      <c r="O97" s="30"/>
    </row>
    <row r="98" spans="1:11" ht="14.25" customHeight="1">
      <c r="A98" s="34"/>
      <c r="B98" s="20"/>
      <c r="C98" s="20"/>
      <c r="D98" s="20"/>
      <c r="E98" s="20"/>
      <c r="F98" s="20"/>
      <c r="G98" s="20"/>
      <c r="H98" s="20"/>
      <c r="I98" s="20"/>
      <c r="K98" s="34"/>
    </row>
    <row r="99" spans="1:11" ht="14.25" customHeight="1">
      <c r="A99" s="10"/>
      <c r="K99" s="6" t="s">
        <v>0</v>
      </c>
    </row>
    <row r="100" spans="1:11" ht="12.75">
      <c r="A100" s="10" t="s">
        <v>33</v>
      </c>
      <c r="B100" s="20"/>
      <c r="C100" s="20"/>
      <c r="D100" s="20"/>
      <c r="E100" s="20"/>
      <c r="F100" s="20"/>
      <c r="G100" s="20"/>
      <c r="H100" s="20"/>
      <c r="I100" s="20"/>
      <c r="K100" s="55" t="s">
        <v>6</v>
      </c>
    </row>
    <row r="101" spans="2:9" ht="12">
      <c r="B101" s="20"/>
      <c r="C101" s="20"/>
      <c r="D101" s="20"/>
      <c r="E101" s="20"/>
      <c r="F101" s="20"/>
      <c r="G101" s="20"/>
      <c r="H101" s="20"/>
      <c r="I101" s="20"/>
    </row>
    <row r="102" spans="1:11" ht="13.5">
      <c r="A102" s="19" t="s">
        <v>14</v>
      </c>
      <c r="B102" s="20"/>
      <c r="C102" s="20"/>
      <c r="D102" s="20"/>
      <c r="E102" s="20"/>
      <c r="F102" s="20"/>
      <c r="G102" s="20"/>
      <c r="H102" s="20"/>
      <c r="I102" s="20"/>
      <c r="K102" s="47">
        <v>12.95</v>
      </c>
    </row>
    <row r="103" spans="1:11" ht="13.5">
      <c r="A103" s="19" t="s">
        <v>15</v>
      </c>
      <c r="K103" s="47">
        <v>12.95</v>
      </c>
    </row>
    <row r="104" spans="1:11" ht="13.5">
      <c r="A104" s="19"/>
      <c r="K104" s="47"/>
    </row>
    <row r="106" spans="16:19" ht="12">
      <c r="P106" s="20"/>
      <c r="Q106" s="20"/>
      <c r="R106" s="20"/>
      <c r="S106" s="20"/>
    </row>
    <row r="107" spans="2:24" ht="12">
      <c r="B107" s="2"/>
      <c r="C107" s="2"/>
      <c r="D107" s="2"/>
      <c r="E107" s="2"/>
      <c r="F107" s="2"/>
      <c r="G107" s="2"/>
      <c r="H107" s="2"/>
      <c r="I107" s="2"/>
      <c r="T107" s="20"/>
      <c r="U107" s="20"/>
      <c r="V107" s="20"/>
      <c r="W107" s="20"/>
      <c r="X107" s="17"/>
    </row>
    <row r="108" spans="1:19" ht="12.75">
      <c r="A108" s="40" t="s">
        <v>18</v>
      </c>
      <c r="B108" s="29"/>
      <c r="C108" s="29"/>
      <c r="D108" s="29"/>
      <c r="E108" s="29"/>
      <c r="F108" s="29"/>
      <c r="G108" s="29"/>
      <c r="H108" s="29"/>
      <c r="I108" s="29"/>
      <c r="K108" s="6" t="s">
        <v>0</v>
      </c>
      <c r="O108" s="19"/>
      <c r="P108" s="20"/>
      <c r="Q108" s="20"/>
      <c r="R108" s="20"/>
      <c r="S108" s="20"/>
    </row>
    <row r="109" spans="1:24" ht="13.5">
      <c r="A109" s="56" t="s">
        <v>26</v>
      </c>
      <c r="K109" s="55" t="s">
        <v>34</v>
      </c>
      <c r="T109" s="20"/>
      <c r="U109" s="20"/>
      <c r="V109" s="20"/>
      <c r="W109" s="20"/>
      <c r="X109" s="47"/>
    </row>
    <row r="110" spans="1:11" ht="13.5">
      <c r="A110" s="36" t="s">
        <v>19</v>
      </c>
      <c r="K110" s="47">
        <v>145</v>
      </c>
    </row>
    <row r="112" spans="1:11" ht="13.5">
      <c r="A112" s="34" t="s">
        <v>53</v>
      </c>
      <c r="K112" s="47">
        <v>4.1</v>
      </c>
    </row>
    <row r="113" ht="12">
      <c r="A113" s="1"/>
    </row>
    <row r="116" ht="18">
      <c r="A116" s="3" t="s">
        <v>37</v>
      </c>
    </row>
    <row r="117" ht="12">
      <c r="K117" s="54" t="s">
        <v>0</v>
      </c>
    </row>
    <row r="118" spans="1:11" ht="12.75">
      <c r="A118" s="10" t="s">
        <v>32</v>
      </c>
      <c r="K118" s="55" t="s">
        <v>6</v>
      </c>
    </row>
    <row r="119" spans="1:11" ht="13.5">
      <c r="A119" s="36" t="s">
        <v>16</v>
      </c>
      <c r="K119" s="47">
        <v>35.7</v>
      </c>
    </row>
    <row r="120" spans="1:11" ht="13.5">
      <c r="A120" s="56" t="s">
        <v>42</v>
      </c>
      <c r="J120" s="47"/>
      <c r="K120" s="47">
        <v>140</v>
      </c>
    </row>
    <row r="121" spans="1:11" ht="13.5">
      <c r="A121" s="56" t="s">
        <v>43</v>
      </c>
      <c r="J121" s="46"/>
      <c r="K121" s="47">
        <v>37.22</v>
      </c>
    </row>
    <row r="122" spans="1:11" ht="13.5">
      <c r="A122" s="36" t="s">
        <v>17</v>
      </c>
      <c r="K122" s="47">
        <v>35.7</v>
      </c>
    </row>
    <row r="123" spans="1:11" ht="13.5">
      <c r="A123" s="56"/>
      <c r="K123" s="48"/>
    </row>
    <row r="125" spans="1:9" ht="12">
      <c r="A125" s="56"/>
      <c r="B125" s="4"/>
      <c r="C125" s="4"/>
      <c r="D125" s="4"/>
      <c r="E125" s="4"/>
      <c r="F125" s="4"/>
      <c r="G125" s="4"/>
      <c r="H125" s="4"/>
      <c r="I125" s="4"/>
    </row>
    <row r="126" spans="1:9" ht="12">
      <c r="A126" s="56"/>
      <c r="B126" s="4"/>
      <c r="C126" s="4"/>
      <c r="D126" s="4"/>
      <c r="E126" s="4"/>
      <c r="F126" s="6"/>
      <c r="G126" s="6"/>
      <c r="H126" s="6"/>
      <c r="I126" s="6"/>
    </row>
    <row r="127" spans="1:9" ht="12">
      <c r="A127" s="56"/>
      <c r="B127" s="4"/>
      <c r="C127" s="4"/>
      <c r="D127" s="4"/>
      <c r="E127" s="4"/>
      <c r="F127" s="6"/>
      <c r="G127" s="6"/>
      <c r="H127" s="6"/>
      <c r="I127" s="44"/>
    </row>
    <row r="128" spans="1:7" ht="12.75">
      <c r="A128" s="19" t="s">
        <v>25</v>
      </c>
      <c r="B128" s="4"/>
      <c r="C128" s="4"/>
      <c r="D128" s="4"/>
      <c r="E128" s="4"/>
      <c r="F128" s="4"/>
      <c r="G128" s="12"/>
    </row>
    <row r="129" spans="1:9" ht="12">
      <c r="A129" s="19" t="s">
        <v>13</v>
      </c>
      <c r="B129" s="4"/>
      <c r="C129" s="4"/>
      <c r="D129" s="6"/>
      <c r="E129" s="4"/>
      <c r="F129" s="17"/>
      <c r="G129" s="17"/>
      <c r="H129" s="4"/>
      <c r="I129" s="8"/>
    </row>
    <row r="130" spans="1:9" ht="12">
      <c r="A130" s="1"/>
      <c r="B130" s="4"/>
      <c r="C130" s="4"/>
      <c r="D130" s="6"/>
      <c r="E130" s="4"/>
      <c r="F130" s="17"/>
      <c r="G130" s="17"/>
      <c r="H130" s="4"/>
      <c r="I130" s="8"/>
    </row>
    <row r="131" spans="1:9" ht="12">
      <c r="A131" s="64" t="s">
        <v>56</v>
      </c>
      <c r="B131" s="4"/>
      <c r="C131" s="4"/>
      <c r="D131" s="6"/>
      <c r="E131" s="4"/>
      <c r="F131" s="7"/>
      <c r="G131" s="7"/>
      <c r="H131" s="4"/>
      <c r="I131" s="18"/>
    </row>
    <row r="132" spans="1:9" ht="12">
      <c r="A132" s="59"/>
      <c r="B132" s="4"/>
      <c r="C132" s="4"/>
      <c r="D132" s="6"/>
      <c r="E132" s="4"/>
      <c r="F132" s="7"/>
      <c r="G132" s="7"/>
      <c r="H132" s="4"/>
      <c r="I132" s="7"/>
    </row>
    <row r="133" spans="1:9" ht="12">
      <c r="A133" s="59"/>
      <c r="B133" s="4"/>
      <c r="C133" s="4"/>
      <c r="D133" s="54"/>
      <c r="E133" s="4"/>
      <c r="F133" s="7"/>
      <c r="G133" s="7"/>
      <c r="H133" s="4"/>
      <c r="I133" s="7"/>
    </row>
    <row r="134" spans="1:9" ht="12">
      <c r="A134" s="64" t="s">
        <v>410</v>
      </c>
      <c r="B134" s="4"/>
      <c r="C134" s="4"/>
      <c r="D134" s="54"/>
      <c r="E134" s="4"/>
      <c r="F134" s="7"/>
      <c r="G134" s="7"/>
      <c r="H134" s="4"/>
      <c r="I134" s="7"/>
    </row>
    <row r="135" spans="1:9" ht="12">
      <c r="A135" s="64"/>
      <c r="B135" s="4"/>
      <c r="C135" s="4"/>
      <c r="D135" s="54"/>
      <c r="E135" s="4"/>
      <c r="F135" s="7"/>
      <c r="G135" s="7"/>
      <c r="H135" s="4"/>
      <c r="I135" s="7"/>
    </row>
    <row r="136" spans="1:9" ht="12">
      <c r="A136" s="64" t="s">
        <v>411</v>
      </c>
      <c r="B136" s="4"/>
      <c r="C136" s="4"/>
      <c r="D136" s="54"/>
      <c r="E136" s="4"/>
      <c r="F136" s="7"/>
      <c r="G136" s="7"/>
      <c r="H136" s="4"/>
      <c r="I136" s="7"/>
    </row>
    <row r="137" spans="1:9" ht="12">
      <c r="A137" s="64" t="s">
        <v>412</v>
      </c>
      <c r="B137" s="4"/>
      <c r="C137" s="4"/>
      <c r="D137" s="54"/>
      <c r="E137" s="4"/>
      <c r="F137" s="7"/>
      <c r="G137" s="7"/>
      <c r="H137" s="4"/>
      <c r="I137" s="7"/>
    </row>
    <row r="138" spans="1:9" ht="12">
      <c r="A138" s="64"/>
      <c r="B138" s="4"/>
      <c r="C138" s="4"/>
      <c r="D138" s="54"/>
      <c r="E138" s="4"/>
      <c r="F138" s="7"/>
      <c r="G138" s="7"/>
      <c r="H138" s="4"/>
      <c r="I138" s="7"/>
    </row>
    <row r="139" spans="1:9" ht="12">
      <c r="A139" s="64" t="s">
        <v>413</v>
      </c>
      <c r="B139" s="4"/>
      <c r="C139" s="4"/>
      <c r="D139" s="54"/>
      <c r="E139" s="4"/>
      <c r="F139" s="7"/>
      <c r="G139" s="7"/>
      <c r="H139" s="4"/>
      <c r="I139" s="7"/>
    </row>
    <row r="140" spans="1:9" ht="12">
      <c r="A140" s="59"/>
      <c r="B140" s="4"/>
      <c r="C140" s="4"/>
      <c r="D140" s="54"/>
      <c r="E140" s="4"/>
      <c r="F140" s="7"/>
      <c r="G140" s="7"/>
      <c r="H140" s="4"/>
      <c r="I140" s="7"/>
    </row>
    <row r="141" spans="1:9" ht="12">
      <c r="A141" s="59"/>
      <c r="B141" s="4"/>
      <c r="C141" s="4"/>
      <c r="D141" s="54"/>
      <c r="E141" s="4"/>
      <c r="F141" s="7"/>
      <c r="G141" s="7"/>
      <c r="H141" s="4"/>
      <c r="I141" s="7"/>
    </row>
    <row r="142" spans="1:9" ht="12">
      <c r="A142" s="59"/>
      <c r="B142" s="4"/>
      <c r="C142" s="4"/>
      <c r="D142" s="54"/>
      <c r="E142" s="4"/>
      <c r="F142" s="7"/>
      <c r="G142" s="7"/>
      <c r="H142" s="4"/>
      <c r="I142" s="7"/>
    </row>
    <row r="143" spans="1:9" ht="12">
      <c r="A143" s="59"/>
      <c r="B143" s="4"/>
      <c r="C143" s="4"/>
      <c r="D143" s="54"/>
      <c r="E143" s="4"/>
      <c r="F143" s="7"/>
      <c r="G143" s="7"/>
      <c r="H143" s="4"/>
      <c r="I143" s="7"/>
    </row>
    <row r="144" spans="1:9" ht="12">
      <c r="A144" s="59"/>
      <c r="B144" s="4"/>
      <c r="C144" s="4"/>
      <c r="D144" s="54"/>
      <c r="E144" s="4"/>
      <c r="F144" s="7"/>
      <c r="G144" s="7"/>
      <c r="H144" s="4"/>
      <c r="I144" s="7"/>
    </row>
    <row r="145" spans="1:9" ht="12">
      <c r="A145" s="59"/>
      <c r="B145" s="4"/>
      <c r="C145" s="4"/>
      <c r="D145" s="54"/>
      <c r="E145" s="4"/>
      <c r="F145" s="7"/>
      <c r="G145" s="7"/>
      <c r="H145" s="4"/>
      <c r="I145" s="7"/>
    </row>
    <row r="146" spans="1:9" ht="12">
      <c r="A146" s="59"/>
      <c r="B146" s="4"/>
      <c r="C146" s="4"/>
      <c r="D146" s="54"/>
      <c r="E146" s="4"/>
      <c r="F146" s="7"/>
      <c r="G146" s="7"/>
      <c r="H146" s="4"/>
      <c r="I146" s="7"/>
    </row>
    <row r="147" spans="1:9" ht="12">
      <c r="A147" s="59"/>
      <c r="B147" s="4"/>
      <c r="C147" s="4"/>
      <c r="D147" s="54"/>
      <c r="E147" s="4"/>
      <c r="F147" s="7"/>
      <c r="G147" s="7"/>
      <c r="H147" s="4"/>
      <c r="I147" s="7"/>
    </row>
    <row r="148" spans="1:9" ht="12">
      <c r="A148" s="59"/>
      <c r="B148" s="4"/>
      <c r="C148" s="4"/>
      <c r="D148" s="54"/>
      <c r="E148" s="4"/>
      <c r="F148" s="7"/>
      <c r="G148" s="7"/>
      <c r="H148" s="4"/>
      <c r="I148" s="7"/>
    </row>
    <row r="149" spans="1:9" ht="12">
      <c r="A149" s="59"/>
      <c r="B149" s="4"/>
      <c r="C149" s="4"/>
      <c r="D149" s="54"/>
      <c r="E149" s="4"/>
      <c r="F149" s="7"/>
      <c r="G149" s="7"/>
      <c r="H149" s="4"/>
      <c r="I149" s="7"/>
    </row>
    <row r="150" spans="1:9" ht="12">
      <c r="A150" s="59"/>
      <c r="B150" s="4"/>
      <c r="C150" s="4"/>
      <c r="D150" s="54"/>
      <c r="E150" s="4"/>
      <c r="F150" s="7"/>
      <c r="G150" s="7"/>
      <c r="H150" s="4"/>
      <c r="I150" s="7"/>
    </row>
    <row r="151" spans="1:9" ht="12">
      <c r="A151" s="59"/>
      <c r="B151" s="4"/>
      <c r="C151" s="4"/>
      <c r="D151" s="54"/>
      <c r="E151" s="4"/>
      <c r="F151" s="7"/>
      <c r="G151" s="7"/>
      <c r="H151" s="4"/>
      <c r="I151" s="7"/>
    </row>
    <row r="152" spans="1:9" ht="12">
      <c r="A152" s="59"/>
      <c r="B152" s="4"/>
      <c r="C152" s="4"/>
      <c r="D152" s="54"/>
      <c r="E152" s="4"/>
      <c r="F152" s="7"/>
      <c r="G152" s="7"/>
      <c r="H152" s="4"/>
      <c r="I152" s="7"/>
    </row>
    <row r="153" spans="1:9" ht="12">
      <c r="A153" s="59"/>
      <c r="B153" s="4"/>
      <c r="C153" s="4"/>
      <c r="D153" s="54"/>
      <c r="E153" s="4"/>
      <c r="F153" s="7"/>
      <c r="G153" s="7"/>
      <c r="H153" s="4"/>
      <c r="I153" s="7"/>
    </row>
    <row r="154" spans="1:9" ht="12">
      <c r="A154" s="59"/>
      <c r="B154" s="4"/>
      <c r="C154" s="4"/>
      <c r="D154" s="54"/>
      <c r="E154" s="4"/>
      <c r="F154" s="7"/>
      <c r="G154" s="7"/>
      <c r="H154" s="4"/>
      <c r="I154" s="7"/>
    </row>
    <row r="155" spans="1:9" ht="12">
      <c r="A155" s="59"/>
      <c r="B155" s="4"/>
      <c r="C155" s="4"/>
      <c r="D155" s="54"/>
      <c r="E155" s="4"/>
      <c r="F155" s="7"/>
      <c r="G155" s="7"/>
      <c r="H155" s="4"/>
      <c r="I155" s="7"/>
    </row>
    <row r="156" spans="2:9" ht="12">
      <c r="B156" s="4"/>
      <c r="C156" s="4"/>
      <c r="D156" s="6"/>
      <c r="E156" s="4"/>
      <c r="F156" s="7"/>
      <c r="G156" s="7"/>
      <c r="H156" s="4"/>
      <c r="I156" s="18"/>
    </row>
    <row r="157" spans="1:13" ht="12">
      <c r="A157" s="43"/>
      <c r="B157" s="20"/>
      <c r="C157" s="20"/>
      <c r="D157" s="20"/>
      <c r="E157" s="20"/>
      <c r="F157" s="20"/>
      <c r="G157" s="20"/>
      <c r="H157" s="20"/>
      <c r="I157" s="20"/>
      <c r="J157" s="20"/>
      <c r="M157" s="31" t="s">
        <v>10</v>
      </c>
    </row>
    <row r="158" spans="1:10" ht="12">
      <c r="A158" s="41" t="str">
        <f>A79</f>
        <v>Stand 23.12.2022</v>
      </c>
      <c r="B158" s="20"/>
      <c r="C158" s="20"/>
      <c r="D158" s="20"/>
      <c r="E158" s="20"/>
      <c r="F158" s="20"/>
      <c r="G158" s="20"/>
      <c r="H158" s="20"/>
      <c r="I158" s="20"/>
      <c r="J158" s="20"/>
    </row>
    <row r="159" spans="1:10" ht="12">
      <c r="A159" s="5"/>
      <c r="B159" s="20"/>
      <c r="C159" s="20"/>
      <c r="D159" s="20"/>
      <c r="E159" s="20"/>
      <c r="F159" s="20"/>
      <c r="G159" s="20"/>
      <c r="H159" s="20"/>
      <c r="I159" s="20"/>
      <c r="J159" s="20"/>
    </row>
    <row r="160" spans="2:10" ht="12">
      <c r="B160" s="20"/>
      <c r="C160" s="20"/>
      <c r="D160" s="20"/>
      <c r="E160" s="20"/>
      <c r="F160" s="20"/>
      <c r="G160" s="20"/>
      <c r="H160" s="20"/>
      <c r="I160" s="20"/>
      <c r="J160" s="20"/>
    </row>
    <row r="161" spans="1:19" ht="12">
      <c r="A161" s="19"/>
      <c r="B161" s="20"/>
      <c r="C161" s="20"/>
      <c r="D161" s="20"/>
      <c r="E161" s="20"/>
      <c r="F161" s="20"/>
      <c r="G161" s="20"/>
      <c r="H161" s="20"/>
      <c r="I161" s="20"/>
      <c r="J161" s="20"/>
      <c r="M161" s="34"/>
      <c r="N161" s="34"/>
      <c r="O161" s="34"/>
      <c r="P161" s="34"/>
      <c r="Q161" s="34"/>
      <c r="R161" s="34"/>
      <c r="S161" s="34"/>
    </row>
    <row r="162" spans="1:19" s="34" customFormat="1" ht="12">
      <c r="A162" s="19"/>
      <c r="B162" s="20"/>
      <c r="C162" s="20"/>
      <c r="D162" s="20"/>
      <c r="E162" s="20"/>
      <c r="F162" s="20"/>
      <c r="G162" s="20"/>
      <c r="H162" s="20"/>
      <c r="I162" s="20"/>
      <c r="J162" s="20"/>
      <c r="M162" s="1"/>
      <c r="N162" s="1"/>
      <c r="O162" s="1"/>
      <c r="P162" s="1"/>
      <c r="Q162" s="1"/>
      <c r="R162" s="1"/>
      <c r="S162" s="1"/>
    </row>
    <row r="163" spans="1:10" ht="12">
      <c r="A163" s="21"/>
      <c r="B163" s="20"/>
      <c r="C163" s="20"/>
      <c r="D163" s="20"/>
      <c r="E163" s="20"/>
      <c r="F163" s="20"/>
      <c r="G163" s="20"/>
      <c r="H163" s="20"/>
      <c r="I163" s="22"/>
      <c r="J163" s="8"/>
    </row>
    <row r="164" spans="1:10" ht="12">
      <c r="A164" s="19"/>
      <c r="B164" s="20"/>
      <c r="C164" s="20"/>
      <c r="D164" s="20"/>
      <c r="E164" s="20"/>
      <c r="F164" s="20"/>
      <c r="G164" s="20"/>
      <c r="H164" s="20"/>
      <c r="I164" s="22"/>
      <c r="J164" s="8"/>
    </row>
    <row r="165" spans="1:10" ht="12">
      <c r="A165" s="19"/>
      <c r="B165" s="20"/>
      <c r="C165" s="20"/>
      <c r="D165" s="20"/>
      <c r="E165" s="20"/>
      <c r="F165" s="20"/>
      <c r="G165" s="20"/>
      <c r="H165" s="20"/>
      <c r="I165" s="20"/>
      <c r="J165" s="20"/>
    </row>
    <row r="166" spans="1:10" ht="12">
      <c r="A166" s="35"/>
      <c r="B166" s="20"/>
      <c r="C166" s="20"/>
      <c r="D166" s="20"/>
      <c r="E166" s="20"/>
      <c r="F166" s="20"/>
      <c r="G166" s="20"/>
      <c r="H166" s="20"/>
      <c r="I166" s="20"/>
      <c r="J166" s="20"/>
    </row>
    <row r="167" spans="1:10" ht="12">
      <c r="A167" s="1"/>
      <c r="B167" s="20"/>
      <c r="C167" s="20"/>
      <c r="D167" s="20"/>
      <c r="E167" s="20"/>
      <c r="F167" s="20"/>
      <c r="G167" s="20"/>
      <c r="H167" s="20"/>
      <c r="I167" s="20"/>
      <c r="J167" s="20"/>
    </row>
    <row r="168" spans="1:10" ht="12">
      <c r="A168" s="19"/>
      <c r="B168" s="20"/>
      <c r="C168" s="20"/>
      <c r="D168" s="20"/>
      <c r="E168" s="20"/>
      <c r="F168" s="20"/>
      <c r="G168" s="20"/>
      <c r="H168" s="20"/>
      <c r="I168" s="23"/>
      <c r="J168" s="24"/>
    </row>
    <row r="169" spans="1:10" ht="12">
      <c r="A169" s="19"/>
      <c r="B169" s="20"/>
      <c r="C169" s="20"/>
      <c r="D169" s="20"/>
      <c r="F169" s="20"/>
      <c r="G169" s="20"/>
      <c r="H169" s="20"/>
      <c r="I169" s="17"/>
      <c r="J169" s="25"/>
    </row>
    <row r="170" spans="1:10" ht="18">
      <c r="A170" s="3"/>
      <c r="B170" s="20"/>
      <c r="C170" s="20"/>
      <c r="D170" s="20"/>
      <c r="F170" s="20"/>
      <c r="G170" s="20"/>
      <c r="H170" s="20"/>
      <c r="I170" s="17"/>
      <c r="J170" s="26"/>
    </row>
    <row r="171" spans="1:10" ht="12">
      <c r="A171" s="19"/>
      <c r="B171" s="20"/>
      <c r="C171" s="20"/>
      <c r="D171" s="20"/>
      <c r="F171" s="20"/>
      <c r="G171" s="20"/>
      <c r="H171" s="20"/>
      <c r="I171" s="17"/>
      <c r="J171" s="26"/>
    </row>
    <row r="172" spans="1:10" ht="12.75">
      <c r="A172" s="10"/>
      <c r="B172" s="20"/>
      <c r="C172" s="20"/>
      <c r="D172" s="20"/>
      <c r="E172" s="20"/>
      <c r="F172" s="20"/>
      <c r="G172" s="20"/>
      <c r="H172" s="20"/>
      <c r="I172" s="17"/>
      <c r="J172" s="26"/>
    </row>
    <row r="173" spans="1:10" ht="12">
      <c r="A173" s="19"/>
      <c r="B173" s="20"/>
      <c r="C173" s="20"/>
      <c r="D173" s="20"/>
      <c r="E173" s="20"/>
      <c r="F173" s="20"/>
      <c r="G173" s="20"/>
      <c r="H173" s="20"/>
      <c r="I173" s="17"/>
      <c r="J173" s="26"/>
    </row>
    <row r="174" spans="1:10" ht="12">
      <c r="A174" s="19"/>
      <c r="B174" s="20"/>
      <c r="C174" s="20"/>
      <c r="D174" s="20"/>
      <c r="E174" s="20"/>
      <c r="F174" s="20"/>
      <c r="G174" s="20"/>
      <c r="H174" s="20"/>
      <c r="I174" s="17"/>
      <c r="J174" s="26"/>
    </row>
    <row r="175" spans="1:10" ht="12">
      <c r="A175" s="19"/>
      <c r="B175" s="20"/>
      <c r="C175" s="20"/>
      <c r="D175" s="20"/>
      <c r="E175" s="20"/>
      <c r="F175" s="20"/>
      <c r="G175" s="20"/>
      <c r="H175" s="20"/>
      <c r="I175" s="17"/>
      <c r="J175" s="26"/>
    </row>
    <row r="176" spans="1:10" ht="12">
      <c r="A176" s="19"/>
      <c r="B176" s="20"/>
      <c r="C176" s="20"/>
      <c r="D176" s="20"/>
      <c r="E176" s="20"/>
      <c r="F176" s="20"/>
      <c r="G176" s="20"/>
      <c r="H176" s="20"/>
      <c r="I176" s="17"/>
      <c r="J176" s="26"/>
    </row>
    <row r="177" spans="1:10" ht="12">
      <c r="A177" s="19"/>
      <c r="B177" s="20"/>
      <c r="C177" s="20"/>
      <c r="D177" s="20"/>
      <c r="E177" s="20"/>
      <c r="F177" s="20"/>
      <c r="G177" s="20"/>
      <c r="H177" s="20"/>
      <c r="I177" s="17"/>
      <c r="J177" s="26"/>
    </row>
    <row r="178" spans="1:10" ht="12">
      <c r="A178" s="19"/>
      <c r="B178" s="20"/>
      <c r="C178" s="20"/>
      <c r="D178" s="20"/>
      <c r="E178" s="20"/>
      <c r="F178" s="20"/>
      <c r="G178" s="20"/>
      <c r="H178" s="20"/>
      <c r="I178" s="17"/>
      <c r="J178" s="26"/>
    </row>
    <row r="179" spans="1:19" ht="12">
      <c r="A179" s="19"/>
      <c r="B179" s="20"/>
      <c r="C179" s="20"/>
      <c r="D179" s="20"/>
      <c r="E179" s="20"/>
      <c r="F179" s="20"/>
      <c r="G179" s="20"/>
      <c r="H179" s="20"/>
      <c r="I179" s="17"/>
      <c r="J179" s="26"/>
      <c r="M179" s="34"/>
      <c r="N179" s="34"/>
      <c r="O179" s="34"/>
      <c r="P179" s="34"/>
      <c r="Q179" s="34"/>
      <c r="R179" s="34"/>
      <c r="S179" s="34"/>
    </row>
    <row r="180" spans="1:19" s="34" customFormat="1" ht="12">
      <c r="A180" s="19"/>
      <c r="B180" s="20"/>
      <c r="C180" s="20"/>
      <c r="D180" s="20"/>
      <c r="E180" s="20"/>
      <c r="F180" s="20"/>
      <c r="G180" s="20"/>
      <c r="H180" s="20"/>
      <c r="I180" s="17"/>
      <c r="J180" s="26"/>
      <c r="M180" s="1"/>
      <c r="N180" s="1"/>
      <c r="O180" s="1"/>
      <c r="P180" s="1"/>
      <c r="Q180" s="1"/>
      <c r="R180" s="1"/>
      <c r="S180" s="1"/>
    </row>
    <row r="181" spans="1:10" ht="12">
      <c r="A181" s="19"/>
      <c r="B181" s="20"/>
      <c r="C181" s="20"/>
      <c r="D181" s="20"/>
      <c r="E181" s="20"/>
      <c r="F181" s="20"/>
      <c r="G181" s="20"/>
      <c r="H181" s="20"/>
      <c r="I181" s="27"/>
      <c r="J181" s="23"/>
    </row>
    <row r="182" spans="1:10" ht="12">
      <c r="A182" s="19"/>
      <c r="B182" s="20"/>
      <c r="C182" s="20"/>
      <c r="D182" s="20"/>
      <c r="E182" s="20"/>
      <c r="F182" s="20"/>
      <c r="G182" s="20"/>
      <c r="H182" s="20"/>
      <c r="I182" s="26"/>
      <c r="J182" s="26"/>
    </row>
    <row r="183" spans="1:10" ht="12">
      <c r="A183" s="19"/>
      <c r="B183" s="20"/>
      <c r="C183" s="20"/>
      <c r="D183" s="20"/>
      <c r="E183" s="20"/>
      <c r="F183" s="20"/>
      <c r="G183" s="20"/>
      <c r="H183" s="20"/>
      <c r="I183" s="26"/>
      <c r="J183" s="26"/>
    </row>
    <row r="184" spans="1:10" ht="12.75">
      <c r="A184" s="19"/>
      <c r="B184" s="11"/>
      <c r="C184" s="11"/>
      <c r="D184" s="11"/>
      <c r="E184" s="20"/>
      <c r="F184" s="20"/>
      <c r="G184" s="20"/>
      <c r="H184" s="20"/>
      <c r="I184" s="26"/>
      <c r="J184" s="26"/>
    </row>
    <row r="185" spans="1:10" ht="12.75">
      <c r="A185" s="19"/>
      <c r="B185" s="11"/>
      <c r="C185" s="11"/>
      <c r="D185" s="11"/>
      <c r="E185" s="20"/>
      <c r="F185" s="20"/>
      <c r="G185" s="20"/>
      <c r="H185" s="20"/>
      <c r="I185" s="26"/>
      <c r="J185" s="26"/>
    </row>
    <row r="186" spans="1:10" ht="12">
      <c r="A186" s="19"/>
      <c r="B186" s="20"/>
      <c r="C186" s="20"/>
      <c r="D186" s="20"/>
      <c r="E186" s="20"/>
      <c r="F186" s="20"/>
      <c r="G186" s="20"/>
      <c r="H186" s="20"/>
      <c r="I186" s="17"/>
      <c r="J186" s="26"/>
    </row>
    <row r="187" spans="1:10" ht="12.75">
      <c r="A187" s="19"/>
      <c r="B187" s="11"/>
      <c r="C187" s="11"/>
      <c r="D187" s="11"/>
      <c r="E187" s="20"/>
      <c r="F187" s="20"/>
      <c r="G187" s="20"/>
      <c r="H187" s="20"/>
      <c r="I187" s="26"/>
      <c r="J187" s="26"/>
    </row>
    <row r="188" spans="1:10" ht="12.75">
      <c r="A188" s="10"/>
      <c r="B188" s="2"/>
      <c r="C188" s="2"/>
      <c r="D188" s="2"/>
      <c r="E188" s="2"/>
      <c r="F188" s="2"/>
      <c r="G188" s="2"/>
      <c r="H188" s="2"/>
      <c r="I188" s="2"/>
      <c r="J188" s="2"/>
    </row>
    <row r="189" spans="1:10" ht="12.75">
      <c r="A189" s="10"/>
      <c r="B189" s="2"/>
      <c r="C189" s="2"/>
      <c r="D189" s="2"/>
      <c r="E189" s="2"/>
      <c r="F189" s="2"/>
      <c r="G189" s="2"/>
      <c r="H189" s="2"/>
      <c r="I189" s="2"/>
      <c r="J189" s="2"/>
    </row>
    <row r="190" spans="1:10" ht="12">
      <c r="A190" s="19"/>
      <c r="B190" s="29"/>
      <c r="C190" s="29"/>
      <c r="D190" s="29"/>
      <c r="E190" s="29"/>
      <c r="F190" s="29"/>
      <c r="G190" s="29"/>
      <c r="H190" s="29"/>
      <c r="I190" s="29"/>
      <c r="J190" s="29"/>
    </row>
    <row r="191" spans="1:10" ht="12.75">
      <c r="A191" s="10"/>
      <c r="B191" s="29"/>
      <c r="C191" s="29"/>
      <c r="D191" s="29"/>
      <c r="E191" s="29"/>
      <c r="F191" s="29"/>
      <c r="G191" s="29"/>
      <c r="H191" s="29"/>
      <c r="I191" s="29"/>
      <c r="J191" s="29"/>
    </row>
    <row r="192" ht="12">
      <c r="A192" s="19"/>
    </row>
    <row r="193" ht="12">
      <c r="A193" s="19"/>
    </row>
    <row r="194" ht="12">
      <c r="A194" s="28"/>
    </row>
    <row r="195" ht="12">
      <c r="A195" s="28"/>
    </row>
  </sheetData>
  <sheetProtection/>
  <printOptions/>
  <pageMargins left="0.7086614173228347" right="0.31496062992125984" top="0.5905511811023623" bottom="0.2362204724409449" header="0.5118110236220472" footer="0.2755905511811024"/>
  <pageSetup horizontalDpi="600" verticalDpi="600" orientation="portrait" paperSize="9" scale="68" r:id="rId2"/>
  <rowBreaks count="1" manualBreakCount="1">
    <brk id="79" max="12" man="1"/>
  </rowBreaks>
  <drawing r:id="rId1"/>
</worksheet>
</file>

<file path=xl/worksheets/sheet2.xml><?xml version="1.0" encoding="utf-8"?>
<worksheet xmlns="http://schemas.openxmlformats.org/spreadsheetml/2006/main" xmlns:r="http://schemas.openxmlformats.org/officeDocument/2006/relationships">
  <dimension ref="A1:IV212"/>
  <sheetViews>
    <sheetView zoomScalePageLayoutView="0" workbookViewId="0" topLeftCell="A4">
      <selection activeCell="A161" sqref="A161"/>
    </sheetView>
  </sheetViews>
  <sheetFormatPr defaultColWidth="10.00390625" defaultRowHeight="14.25"/>
  <cols>
    <col min="1" max="1" width="10.00390625" style="30" customWidth="1"/>
    <col min="2" max="2" width="10.00390625" style="1" customWidth="1"/>
    <col min="3" max="3" width="5.125" style="1" customWidth="1"/>
    <col min="4" max="5" width="10.00390625" style="1" customWidth="1"/>
    <col min="6" max="6" width="13.375" style="1" bestFit="1" customWidth="1"/>
    <col min="7" max="7" width="11.375" style="1" bestFit="1" customWidth="1"/>
    <col min="8" max="8" width="13.375" style="1" bestFit="1" customWidth="1"/>
    <col min="9" max="9" width="10.00390625" style="1" customWidth="1"/>
    <col min="10" max="10" width="14.25390625" style="1" bestFit="1" customWidth="1"/>
    <col min="11" max="11" width="11.375" style="1" bestFit="1" customWidth="1"/>
    <col min="12" max="12" width="13.375" style="1" bestFit="1" customWidth="1"/>
    <col min="13" max="16384" width="10.00390625" style="1" customWidth="1"/>
  </cols>
  <sheetData>
    <row r="1" spans="2:7" ht="13.5" customHeight="1">
      <c r="B1" s="57"/>
      <c r="C1" s="57"/>
      <c r="D1" s="57"/>
      <c r="E1" s="57"/>
      <c r="F1" s="57"/>
      <c r="G1" s="57"/>
    </row>
    <row r="2" spans="1:7" ht="20.25">
      <c r="A2" s="60" t="str">
        <f>Homepage!A2</f>
        <v>Netznutzungsentgelte Strom ab 01.01.2023</v>
      </c>
      <c r="B2" s="57"/>
      <c r="C2" s="57"/>
      <c r="D2" s="57"/>
      <c r="E2" s="57"/>
      <c r="F2" s="57"/>
      <c r="G2" s="57"/>
    </row>
    <row r="3" ht="12.75">
      <c r="A3" s="58" t="str">
        <f>Homepage!A3</f>
        <v>01.01.2023 - 31.12.2023</v>
      </c>
    </row>
    <row r="4" spans="1:7" ht="15.75">
      <c r="A4" s="65" t="str">
        <f>Homepage!A4</f>
        <v>Preisblatt für Netznutzung - Strom - </v>
      </c>
      <c r="B4" s="66"/>
      <c r="C4" s="66"/>
      <c r="D4" s="34"/>
      <c r="E4" s="34"/>
      <c r="F4" s="34"/>
      <c r="G4" s="34"/>
    </row>
    <row r="5" spans="1:256" ht="14.25">
      <c r="A5" s="67" t="s">
        <v>20</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 r="A6" s="67" t="s">
        <v>45</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ht="13.5">
      <c r="A7" s="5"/>
      <c r="B7" s="5"/>
      <c r="C7" s="5"/>
      <c r="D7" s="5"/>
      <c r="E7" s="5"/>
      <c r="F7" s="5"/>
      <c r="G7" s="5"/>
      <c r="H7" s="5"/>
      <c r="I7" s="5"/>
      <c r="J7" s="5"/>
      <c r="K7" s="5"/>
      <c r="M7"/>
      <c r="N7"/>
      <c r="O7"/>
      <c r="P7"/>
      <c r="Q7"/>
      <c r="R7"/>
      <c r="S7"/>
    </row>
    <row r="8" spans="1:19" ht="18">
      <c r="A8" s="3" t="str">
        <f>Homepage!A12</f>
        <v>1. Preise für Kunden im Niederspannungsnetz ohne Leistungsmessung</v>
      </c>
      <c r="B8" s="4"/>
      <c r="C8" s="4"/>
      <c r="D8" s="4"/>
      <c r="E8" s="4"/>
      <c r="F8" s="4"/>
      <c r="G8" s="4"/>
      <c r="H8" s="4"/>
      <c r="I8" s="4"/>
      <c r="J8" s="4"/>
      <c r="K8" s="4"/>
      <c r="M8"/>
      <c r="N8"/>
      <c r="O8"/>
      <c r="P8"/>
      <c r="Q8"/>
      <c r="R8"/>
      <c r="S8"/>
    </row>
    <row r="9" spans="13:19" ht="13.5">
      <c r="M9"/>
      <c r="N9"/>
      <c r="O9"/>
      <c r="P9"/>
      <c r="Q9"/>
      <c r="R9"/>
      <c r="S9"/>
    </row>
    <row r="10" spans="1:19" ht="13.5">
      <c r="A10" s="5"/>
      <c r="B10" s="4"/>
      <c r="C10" s="4"/>
      <c r="D10" s="4"/>
      <c r="E10" s="4"/>
      <c r="F10" s="54"/>
      <c r="G10" s="54"/>
      <c r="H10" s="54"/>
      <c r="J10" s="54" t="s">
        <v>59</v>
      </c>
      <c r="L10" s="52" t="s">
        <v>57</v>
      </c>
      <c r="M10"/>
      <c r="N10"/>
      <c r="O10"/>
      <c r="P10"/>
      <c r="Q10"/>
      <c r="R10"/>
      <c r="S10"/>
    </row>
    <row r="11" spans="1:19" ht="13.5">
      <c r="A11" s="5"/>
      <c r="B11" s="4"/>
      <c r="C11" s="4"/>
      <c r="D11" s="4"/>
      <c r="E11" s="4"/>
      <c r="F11" s="54"/>
      <c r="G11" s="54"/>
      <c r="H11" s="54"/>
      <c r="J11" s="54"/>
      <c r="L11" s="38"/>
      <c r="M11"/>
      <c r="N11"/>
      <c r="O11"/>
      <c r="P11"/>
      <c r="Q11"/>
      <c r="R11"/>
      <c r="S11"/>
    </row>
    <row r="12" spans="1:19" ht="13.5">
      <c r="A12" s="5" t="str">
        <f>Homepage!A16</f>
        <v>Arbeitspreis</v>
      </c>
      <c r="B12" s="42" t="s">
        <v>21</v>
      </c>
      <c r="C12" s="4"/>
      <c r="D12" s="54"/>
      <c r="E12" s="4"/>
      <c r="F12" s="7"/>
      <c r="G12" s="7"/>
      <c r="H12" s="7"/>
      <c r="J12" s="4" t="s">
        <v>60</v>
      </c>
      <c r="L12" s="68">
        <f>Homepage!K16/100</f>
        <v>0.07629874475550694</v>
      </c>
      <c r="M12"/>
      <c r="N12"/>
      <c r="O12"/>
      <c r="P12"/>
      <c r="Q12"/>
      <c r="R12"/>
      <c r="S12"/>
    </row>
    <row r="13" spans="12:19" ht="13.5">
      <c r="L13" s="63"/>
      <c r="M13"/>
      <c r="N13"/>
      <c r="O13"/>
      <c r="P13"/>
      <c r="Q13"/>
      <c r="R13"/>
      <c r="S13"/>
    </row>
    <row r="14" spans="1:19" ht="13.5">
      <c r="A14" s="37" t="str">
        <f>Homepage!A18</f>
        <v>Arbeitspreis</v>
      </c>
      <c r="B14" s="61" t="s">
        <v>35</v>
      </c>
      <c r="C14" s="2"/>
      <c r="D14" s="2"/>
      <c r="E14" s="2"/>
      <c r="F14" s="2"/>
      <c r="G14" s="2"/>
      <c r="H14" s="2"/>
      <c r="J14" s="2" t="s">
        <v>61</v>
      </c>
      <c r="L14" s="85">
        <f>L12/2</f>
        <v>0.03814937237775347</v>
      </c>
      <c r="M14"/>
      <c r="N14"/>
      <c r="O14"/>
      <c r="P14"/>
      <c r="Q14"/>
      <c r="R14"/>
      <c r="S14"/>
    </row>
    <row r="15" spans="10:19" ht="13.5">
      <c r="J15" s="1" t="s">
        <v>63</v>
      </c>
      <c r="L15" s="85"/>
      <c r="M15"/>
      <c r="N15"/>
      <c r="O15"/>
      <c r="P15"/>
      <c r="Q15"/>
      <c r="R15"/>
      <c r="S15"/>
    </row>
    <row r="16" spans="10:19" ht="13.5">
      <c r="J16" s="2" t="s">
        <v>64</v>
      </c>
      <c r="L16" s="85"/>
      <c r="M16"/>
      <c r="N16"/>
      <c r="O16"/>
      <c r="P16"/>
      <c r="Q16"/>
      <c r="R16"/>
      <c r="S16"/>
    </row>
    <row r="17" spans="10:19" ht="13.5">
      <c r="J17" s="1" t="s">
        <v>66</v>
      </c>
      <c r="L17" s="85"/>
      <c r="M17"/>
      <c r="N17"/>
      <c r="O17"/>
      <c r="P17"/>
      <c r="Q17"/>
      <c r="R17"/>
      <c r="S17"/>
    </row>
    <row r="18" spans="12:19" ht="13.5">
      <c r="L18" s="63"/>
      <c r="M18"/>
      <c r="N18"/>
      <c r="O18"/>
      <c r="P18"/>
      <c r="Q18"/>
      <c r="R18"/>
      <c r="S18"/>
    </row>
    <row r="19" spans="1:19" ht="13.5">
      <c r="A19" s="37" t="str">
        <f>Homepage!A20</f>
        <v>Arbeitspreis</v>
      </c>
      <c r="B19" s="62" t="s">
        <v>55</v>
      </c>
      <c r="C19" s="2"/>
      <c r="D19" s="2"/>
      <c r="E19" s="2"/>
      <c r="F19" s="2"/>
      <c r="G19" s="2"/>
      <c r="H19" s="2"/>
      <c r="J19" s="2" t="s">
        <v>68</v>
      </c>
      <c r="L19" s="85">
        <f>L12/2</f>
        <v>0.03814937237775347</v>
      </c>
      <c r="M19"/>
      <c r="N19"/>
      <c r="O19"/>
      <c r="P19"/>
      <c r="Q19"/>
      <c r="R19"/>
      <c r="S19"/>
    </row>
    <row r="20" spans="1:19" ht="13.5">
      <c r="A20" s="5"/>
      <c r="B20" s="4"/>
      <c r="C20" s="4"/>
      <c r="D20" s="54"/>
      <c r="E20" s="4"/>
      <c r="F20" s="7"/>
      <c r="G20" s="7"/>
      <c r="H20" s="4"/>
      <c r="J20" s="2" t="s">
        <v>70</v>
      </c>
      <c r="L20" s="85"/>
      <c r="M20"/>
      <c r="N20"/>
      <c r="O20"/>
      <c r="P20"/>
      <c r="Q20"/>
      <c r="R20"/>
      <c r="S20"/>
    </row>
    <row r="21" spans="1:19" ht="13.5">
      <c r="A21" s="5"/>
      <c r="B21" s="4"/>
      <c r="C21" s="4"/>
      <c r="D21" s="54"/>
      <c r="E21" s="4"/>
      <c r="F21" s="7"/>
      <c r="G21" s="7"/>
      <c r="H21" s="4"/>
      <c r="J21" s="2" t="s">
        <v>71</v>
      </c>
      <c r="L21" s="85"/>
      <c r="M21"/>
      <c r="N21"/>
      <c r="O21"/>
      <c r="P21"/>
      <c r="Q21"/>
      <c r="R21"/>
      <c r="S21"/>
    </row>
    <row r="22" spans="1:19" ht="13.5">
      <c r="A22" s="5"/>
      <c r="B22" s="4"/>
      <c r="C22" s="4"/>
      <c r="D22" s="54"/>
      <c r="E22" s="4"/>
      <c r="F22" s="7"/>
      <c r="G22" s="7"/>
      <c r="H22" s="4"/>
      <c r="J22" s="2"/>
      <c r="L22" s="15"/>
      <c r="M22"/>
      <c r="N22"/>
      <c r="O22"/>
      <c r="P22"/>
      <c r="Q22"/>
      <c r="R22"/>
      <c r="S22"/>
    </row>
    <row r="23" spans="1:19" ht="13.5">
      <c r="A23" s="10"/>
      <c r="B23" s="11"/>
      <c r="C23" s="11"/>
      <c r="D23" s="12"/>
      <c r="E23" s="11"/>
      <c r="F23" s="13"/>
      <c r="G23" s="13"/>
      <c r="H23" s="11"/>
      <c r="J23" s="14"/>
      <c r="L23" s="52" t="s">
        <v>58</v>
      </c>
      <c r="M23"/>
      <c r="N23"/>
      <c r="O23"/>
      <c r="P23"/>
      <c r="Q23"/>
      <c r="R23"/>
      <c r="S23"/>
    </row>
    <row r="24" spans="1:19" ht="13.5">
      <c r="A24" s="19" t="str">
        <f>Homepage!A23</f>
        <v>Grundpreis</v>
      </c>
      <c r="B24" s="11"/>
      <c r="C24" s="11"/>
      <c r="D24" s="12"/>
      <c r="E24" s="11"/>
      <c r="F24" s="13"/>
      <c r="G24" s="13"/>
      <c r="H24" s="11"/>
      <c r="J24" s="1" t="s">
        <v>67</v>
      </c>
      <c r="L24" s="85">
        <f>Homepage!K23/365</f>
        <v>0.13150684931506848</v>
      </c>
      <c r="M24"/>
      <c r="N24"/>
      <c r="O24"/>
      <c r="P24"/>
      <c r="Q24"/>
      <c r="R24"/>
      <c r="S24"/>
    </row>
    <row r="25" spans="10:19" ht="13.5">
      <c r="J25" s="1" t="s">
        <v>62</v>
      </c>
      <c r="L25" s="85"/>
      <c r="M25"/>
      <c r="N25"/>
      <c r="O25"/>
      <c r="P25"/>
      <c r="Q25"/>
      <c r="R25"/>
      <c r="S25"/>
    </row>
    <row r="26" spans="10:19" ht="13.5">
      <c r="J26" s="1" t="s">
        <v>65</v>
      </c>
      <c r="L26" s="85"/>
      <c r="M26"/>
      <c r="N26"/>
      <c r="O26"/>
      <c r="P26"/>
      <c r="Q26"/>
      <c r="R26"/>
      <c r="S26"/>
    </row>
    <row r="27" spans="10:19" ht="13.5">
      <c r="J27" s="1" t="s">
        <v>69</v>
      </c>
      <c r="L27" s="85"/>
      <c r="M27"/>
      <c r="N27"/>
      <c r="O27"/>
      <c r="P27"/>
      <c r="Q27"/>
      <c r="R27"/>
      <c r="S27"/>
    </row>
    <row r="28" spans="1:19" ht="13.5">
      <c r="A28" s="5"/>
      <c r="B28" s="4"/>
      <c r="C28" s="4"/>
      <c r="D28" s="54"/>
      <c r="E28" s="4"/>
      <c r="F28" s="7"/>
      <c r="G28" s="7"/>
      <c r="H28" s="4"/>
      <c r="I28" s="15"/>
      <c r="J28" s="15"/>
      <c r="L28" s="15"/>
      <c r="M28"/>
      <c r="N28"/>
      <c r="O28"/>
      <c r="P28"/>
      <c r="Q28"/>
      <c r="R28"/>
      <c r="S28"/>
    </row>
    <row r="29" spans="1:19" ht="18">
      <c r="A29" s="3" t="str">
        <f>Homepage!A26</f>
        <v>2. Preise für Kunden mit registrierender Leistungsmessung</v>
      </c>
      <c r="B29" s="4"/>
      <c r="C29" s="4"/>
      <c r="D29" s="4"/>
      <c r="E29" s="4"/>
      <c r="F29" s="4"/>
      <c r="G29" s="4"/>
      <c r="H29" s="4"/>
      <c r="I29" s="4"/>
      <c r="J29" s="4"/>
      <c r="L29" s="4"/>
      <c r="M29"/>
      <c r="N29"/>
      <c r="O29"/>
      <c r="P29"/>
      <c r="Q29"/>
      <c r="R29"/>
      <c r="S29"/>
    </row>
    <row r="30" spans="1:19" ht="15">
      <c r="A30" s="16"/>
      <c r="B30" s="4"/>
      <c r="C30" s="4"/>
      <c r="D30" s="4"/>
      <c r="E30" s="4"/>
      <c r="F30" s="4"/>
      <c r="G30" s="4"/>
      <c r="H30" s="4"/>
      <c r="I30" s="4"/>
      <c r="J30" s="4"/>
      <c r="L30" s="4"/>
      <c r="M30"/>
      <c r="N30"/>
      <c r="O30"/>
      <c r="P30"/>
      <c r="Q30"/>
      <c r="R30"/>
      <c r="S30"/>
    </row>
    <row r="31" spans="1:19" ht="13.5">
      <c r="A31" s="10" t="str">
        <f>Homepage!A28</f>
        <v>Jahresbenutzungsdauer kleiner 2500 Vollbenutzungsstunden</v>
      </c>
      <c r="B31" s="4"/>
      <c r="C31" s="4"/>
      <c r="D31" s="4"/>
      <c r="E31" s="4"/>
      <c r="F31" s="4"/>
      <c r="G31" s="4"/>
      <c r="H31" s="4"/>
      <c r="I31" s="4"/>
      <c r="J31" s="4"/>
      <c r="L31" s="4"/>
      <c r="M31"/>
      <c r="N31"/>
      <c r="O31"/>
      <c r="P31"/>
      <c r="Q31"/>
      <c r="R31"/>
      <c r="S31"/>
    </row>
    <row r="32" spans="1:19" ht="13.5">
      <c r="A32" s="5"/>
      <c r="B32" s="4"/>
      <c r="C32" s="4"/>
      <c r="D32" s="4"/>
      <c r="E32" s="4"/>
      <c r="H32" s="54" t="s">
        <v>0</v>
      </c>
      <c r="I32" s="4"/>
      <c r="J32" s="4"/>
      <c r="L32" s="54" t="s">
        <v>0</v>
      </c>
      <c r="M32"/>
      <c r="N32"/>
      <c r="O32"/>
      <c r="P32"/>
      <c r="Q32"/>
      <c r="R32"/>
      <c r="S32"/>
    </row>
    <row r="33" spans="1:19" ht="13.5">
      <c r="A33" s="5"/>
      <c r="B33" s="4"/>
      <c r="C33" s="4"/>
      <c r="D33" s="4"/>
      <c r="E33" s="4"/>
      <c r="H33" s="54" t="s">
        <v>3</v>
      </c>
      <c r="I33" s="4"/>
      <c r="J33" s="4"/>
      <c r="L33" s="54" t="s">
        <v>1</v>
      </c>
      <c r="M33"/>
      <c r="N33"/>
      <c r="O33"/>
      <c r="P33"/>
      <c r="Q33"/>
      <c r="R33"/>
      <c r="S33"/>
    </row>
    <row r="34" spans="1:19" ht="13.5">
      <c r="A34" s="10" t="str">
        <f>Homepage!A31</f>
        <v>Entnahmestelle</v>
      </c>
      <c r="B34" s="4"/>
      <c r="C34" s="4"/>
      <c r="D34" s="4"/>
      <c r="E34" s="4"/>
      <c r="F34" s="42" t="s">
        <v>59</v>
      </c>
      <c r="H34" s="54" t="s">
        <v>72</v>
      </c>
      <c r="I34" s="4"/>
      <c r="J34" s="42" t="s">
        <v>59</v>
      </c>
      <c r="L34" s="52" t="s">
        <v>57</v>
      </c>
      <c r="M34"/>
      <c r="N34"/>
      <c r="O34"/>
      <c r="P34"/>
      <c r="Q34"/>
      <c r="R34"/>
      <c r="S34"/>
    </row>
    <row r="35" spans="1:19" ht="13.5">
      <c r="A35" s="10"/>
      <c r="B35" s="4"/>
      <c r="C35" s="4"/>
      <c r="D35" s="4"/>
      <c r="E35" s="4"/>
      <c r="H35" s="54"/>
      <c r="I35" s="4"/>
      <c r="J35" s="4"/>
      <c r="L35" s="52"/>
      <c r="M35"/>
      <c r="N35"/>
      <c r="O35"/>
      <c r="P35"/>
      <c r="Q35"/>
      <c r="R35"/>
      <c r="S35"/>
    </row>
    <row r="36" spans="1:19" ht="13.5">
      <c r="A36" s="31" t="str">
        <f>Homepage!A33</f>
        <v>Mittelspannungsnetz (M)</v>
      </c>
      <c r="B36" s="4"/>
      <c r="C36" s="4"/>
      <c r="D36" s="54"/>
      <c r="E36" s="4"/>
      <c r="F36" s="1" t="s">
        <v>73</v>
      </c>
      <c r="H36" s="68">
        <f>Homepage!H33/365</f>
        <v>0.04219597727481361</v>
      </c>
      <c r="I36" s="45"/>
      <c r="J36" s="1" t="s">
        <v>74</v>
      </c>
      <c r="L36" s="68">
        <f>Homepage!K33/100</f>
        <v>0.04208155269531317</v>
      </c>
      <c r="M36"/>
      <c r="N36"/>
      <c r="O36"/>
      <c r="P36"/>
      <c r="Q36"/>
      <c r="R36"/>
      <c r="S36"/>
    </row>
    <row r="37" spans="1:19" ht="13.5">
      <c r="A37" s="31" t="str">
        <f>Homepage!A34</f>
        <v>Umspannung zur Niederspannung (M/N)</v>
      </c>
      <c r="B37" s="4"/>
      <c r="C37" s="4"/>
      <c r="D37" s="54"/>
      <c r="E37" s="4"/>
      <c r="F37" s="1" t="s">
        <v>77</v>
      </c>
      <c r="H37" s="68">
        <f>Homepage!H34/365</f>
        <v>0.04460831517273428</v>
      </c>
      <c r="I37" s="45"/>
      <c r="J37" s="1" t="s">
        <v>79</v>
      </c>
      <c r="L37" s="68">
        <f>Homepage!K34/100</f>
        <v>0.05038310516916814</v>
      </c>
      <c r="M37"/>
      <c r="N37"/>
      <c r="O37"/>
      <c r="P37"/>
      <c r="Q37"/>
      <c r="R37"/>
      <c r="S37"/>
    </row>
    <row r="38" spans="1:19" ht="13.5">
      <c r="A38" s="31" t="str">
        <f>Homepage!A35</f>
        <v>Niederspannung (N)</v>
      </c>
      <c r="B38" s="4"/>
      <c r="C38" s="4"/>
      <c r="D38" s="54"/>
      <c r="E38" s="4"/>
      <c r="F38" s="1" t="s">
        <v>78</v>
      </c>
      <c r="H38" s="68">
        <f>Homepage!H35/365</f>
        <v>0.054819917307496746</v>
      </c>
      <c r="I38" s="45"/>
      <c r="J38" s="1" t="s">
        <v>80</v>
      </c>
      <c r="L38" s="68">
        <f>Homepage!K35/100</f>
        <v>0.06029273056565374</v>
      </c>
      <c r="M38"/>
      <c r="N38"/>
      <c r="O38"/>
      <c r="P38"/>
      <c r="Q38"/>
      <c r="R38"/>
      <c r="S38"/>
    </row>
    <row r="39" spans="1:19" ht="13.5">
      <c r="A39" s="5"/>
      <c r="B39" s="4"/>
      <c r="C39" s="4"/>
      <c r="D39" s="54"/>
      <c r="E39" s="4"/>
      <c r="F39" s="7"/>
      <c r="G39" s="7"/>
      <c r="H39" s="4"/>
      <c r="I39" s="15"/>
      <c r="J39" s="15"/>
      <c r="L39" s="15"/>
      <c r="M39"/>
      <c r="N39"/>
      <c r="O39"/>
      <c r="P39"/>
      <c r="Q39"/>
      <c r="R39"/>
      <c r="S39"/>
    </row>
    <row r="40" spans="1:19" ht="13.5">
      <c r="A40" s="5"/>
      <c r="B40" s="4"/>
      <c r="C40" s="4"/>
      <c r="D40" s="54"/>
      <c r="E40" s="4"/>
      <c r="F40" s="4"/>
      <c r="G40" s="4"/>
      <c r="H40" s="4"/>
      <c r="I40" s="18"/>
      <c r="J40" s="18"/>
      <c r="L40" s="9"/>
      <c r="M40"/>
      <c r="N40"/>
      <c r="O40"/>
      <c r="P40"/>
      <c r="Q40"/>
      <c r="R40"/>
      <c r="S40"/>
    </row>
    <row r="41" spans="1:19" ht="13.5">
      <c r="A41" s="10" t="str">
        <f>Homepage!A40</f>
        <v>Jahresbenutzungsdauer gleich/größer 2500 Vollbenutzungsstunden</v>
      </c>
      <c r="B41" s="4"/>
      <c r="C41" s="4"/>
      <c r="D41" s="4"/>
      <c r="E41" s="4"/>
      <c r="F41" s="4"/>
      <c r="G41" s="4"/>
      <c r="H41" s="4"/>
      <c r="I41" s="4"/>
      <c r="J41" s="4"/>
      <c r="L41" s="4"/>
      <c r="M41"/>
      <c r="N41"/>
      <c r="O41"/>
      <c r="P41"/>
      <c r="Q41"/>
      <c r="R41"/>
      <c r="S41"/>
    </row>
    <row r="42" spans="1:19" ht="13.5">
      <c r="A42" s="10"/>
      <c r="B42" s="4"/>
      <c r="C42" s="4"/>
      <c r="D42" s="4"/>
      <c r="E42" s="4"/>
      <c r="F42" s="4"/>
      <c r="G42" s="4"/>
      <c r="H42" s="4"/>
      <c r="I42" s="4"/>
      <c r="J42" s="4"/>
      <c r="L42" s="4"/>
      <c r="M42"/>
      <c r="N42"/>
      <c r="O42"/>
      <c r="P42"/>
      <c r="Q42"/>
      <c r="R42"/>
      <c r="S42"/>
    </row>
    <row r="43" spans="1:19" s="34" customFormat="1" ht="13.5">
      <c r="A43" s="5"/>
      <c r="B43" s="4"/>
      <c r="C43" s="4"/>
      <c r="D43" s="4"/>
      <c r="E43" s="4"/>
      <c r="H43" s="54" t="s">
        <v>0</v>
      </c>
      <c r="I43" s="4"/>
      <c r="J43" s="4"/>
      <c r="L43" s="54" t="s">
        <v>0</v>
      </c>
      <c r="M43"/>
      <c r="N43"/>
      <c r="O43"/>
      <c r="P43"/>
      <c r="Q43"/>
      <c r="R43"/>
      <c r="S43"/>
    </row>
    <row r="44" spans="1:19" s="34" customFormat="1" ht="13.5">
      <c r="A44" s="5"/>
      <c r="B44" s="4"/>
      <c r="C44" s="4"/>
      <c r="D44" s="4"/>
      <c r="E44" s="4"/>
      <c r="H44" s="54" t="s">
        <v>3</v>
      </c>
      <c r="I44" s="4"/>
      <c r="J44" s="4"/>
      <c r="L44" s="54" t="s">
        <v>1</v>
      </c>
      <c r="M44"/>
      <c r="N44"/>
      <c r="O44"/>
      <c r="P44"/>
      <c r="Q44"/>
      <c r="R44"/>
      <c r="S44"/>
    </row>
    <row r="45" spans="1:19" s="34" customFormat="1" ht="13.5">
      <c r="A45" s="10" t="str">
        <f>Homepage!A44</f>
        <v>Entnahmestelle</v>
      </c>
      <c r="B45" s="4"/>
      <c r="C45" s="4"/>
      <c r="D45" s="4"/>
      <c r="E45" s="4"/>
      <c r="F45" s="42" t="s">
        <v>59</v>
      </c>
      <c r="G45" s="1"/>
      <c r="H45" s="54" t="s">
        <v>72</v>
      </c>
      <c r="I45" s="4"/>
      <c r="J45" s="42" t="s">
        <v>59</v>
      </c>
      <c r="K45" s="1"/>
      <c r="L45" s="52" t="s">
        <v>57</v>
      </c>
      <c r="M45"/>
      <c r="N45"/>
      <c r="O45"/>
      <c r="P45"/>
      <c r="Q45"/>
      <c r="R45"/>
      <c r="S45"/>
    </row>
    <row r="46" spans="1:19" ht="13.5">
      <c r="A46" s="10"/>
      <c r="B46" s="4"/>
      <c r="C46" s="4"/>
      <c r="D46" s="4"/>
      <c r="E46" s="4"/>
      <c r="H46" s="54"/>
      <c r="I46" s="4"/>
      <c r="J46" s="4"/>
      <c r="L46" s="52"/>
      <c r="M46"/>
      <c r="N46"/>
      <c r="O46"/>
      <c r="P46"/>
      <c r="Q46"/>
      <c r="R46"/>
      <c r="S46"/>
    </row>
    <row r="47" spans="1:19" ht="13.5">
      <c r="A47" s="31" t="str">
        <f>Homepage!A46</f>
        <v>Mittelspannungsnetz (M)</v>
      </c>
      <c r="B47" s="4"/>
      <c r="C47" s="4"/>
      <c r="D47" s="54"/>
      <c r="E47" s="4"/>
      <c r="F47" s="1" t="s">
        <v>75</v>
      </c>
      <c r="H47" s="68">
        <f>Homepage!H46/365</f>
        <v>0.2517421138671297</v>
      </c>
      <c r="I47" s="45"/>
      <c r="J47" s="1" t="s">
        <v>76</v>
      </c>
      <c r="L47" s="68">
        <f>Homepage!K46/100</f>
        <v>0.011487816752835018</v>
      </c>
      <c r="M47"/>
      <c r="N47"/>
      <c r="O47"/>
      <c r="P47"/>
      <c r="Q47"/>
      <c r="R47"/>
      <c r="S47"/>
    </row>
    <row r="48" spans="1:19" ht="13.5">
      <c r="A48" s="31" t="str">
        <f>Homepage!A47</f>
        <v>Umspannung zur Niederspannung (M/N)</v>
      </c>
      <c r="B48" s="4"/>
      <c r="C48" s="4"/>
      <c r="D48" s="54"/>
      <c r="E48" s="4"/>
      <c r="F48" s="1" t="s">
        <v>81</v>
      </c>
      <c r="H48" s="68">
        <f>Homepage!H47/365</f>
        <v>0.3226430194752866</v>
      </c>
      <c r="I48" s="45"/>
      <c r="J48" s="1" t="s">
        <v>83</v>
      </c>
      <c r="L48" s="68">
        <f>Homepage!K47/100</f>
        <v>0.009790038340995493</v>
      </c>
      <c r="M48"/>
      <c r="N48"/>
      <c r="O48"/>
      <c r="P48"/>
      <c r="Q48"/>
      <c r="R48"/>
      <c r="S48"/>
    </row>
    <row r="49" spans="1:19" ht="13.5">
      <c r="A49" s="31" t="str">
        <f>Homepage!A48</f>
        <v>Niederspannung (N)</v>
      </c>
      <c r="B49" s="4"/>
      <c r="C49" s="4"/>
      <c r="D49" s="54"/>
      <c r="E49" s="4"/>
      <c r="F49" s="1" t="s">
        <v>82</v>
      </c>
      <c r="H49" s="68">
        <f>Homepage!H48/365</f>
        <v>0.38093672423220815</v>
      </c>
      <c r="I49" s="45"/>
      <c r="J49" s="1" t="s">
        <v>84</v>
      </c>
      <c r="L49" s="68">
        <f>Homepage!K48/100</f>
        <v>0.012679676754645881</v>
      </c>
      <c r="M49"/>
      <c r="N49"/>
      <c r="O49"/>
      <c r="P49"/>
      <c r="Q49"/>
      <c r="R49"/>
      <c r="S49"/>
    </row>
    <row r="50" spans="1:19" ht="13.5">
      <c r="A50" s="10"/>
      <c r="B50" s="11"/>
      <c r="C50" s="11"/>
      <c r="D50" s="12"/>
      <c r="E50" s="11"/>
      <c r="F50" s="13"/>
      <c r="G50" s="13"/>
      <c r="H50" s="13"/>
      <c r="I50" s="11"/>
      <c r="J50" s="11"/>
      <c r="L50" s="14"/>
      <c r="M50"/>
      <c r="N50"/>
      <c r="O50"/>
      <c r="P50"/>
      <c r="Q50"/>
      <c r="R50"/>
      <c r="S50"/>
    </row>
    <row r="51" spans="1:19" ht="13.5">
      <c r="A51" s="10"/>
      <c r="B51" s="11"/>
      <c r="C51" s="11"/>
      <c r="D51" s="12"/>
      <c r="E51" s="11"/>
      <c r="F51" s="13"/>
      <c r="G51" s="13"/>
      <c r="H51" s="13"/>
      <c r="I51" s="11"/>
      <c r="J51" s="11"/>
      <c r="L51" s="52"/>
      <c r="M51"/>
      <c r="N51"/>
      <c r="O51"/>
      <c r="P51"/>
      <c r="Q51"/>
      <c r="R51"/>
      <c r="S51"/>
    </row>
    <row r="52" spans="1:19" ht="13.5">
      <c r="A52" s="41" t="str">
        <f>Homepage!A51</f>
        <v>Die Netzpreise verstehen sich zuzüglich der Mehrkosten gemäß Kraft-Wärme-Kopplungsgesetz (KWK-Aufschlag),</v>
      </c>
      <c r="B52" s="4"/>
      <c r="C52" s="4"/>
      <c r="D52" s="54"/>
      <c r="E52" s="4"/>
      <c r="F52" s="7"/>
      <c r="G52" s="7"/>
      <c r="H52" s="7"/>
      <c r="I52" s="4"/>
      <c r="J52" s="4"/>
      <c r="L52" s="39"/>
      <c r="M52"/>
      <c r="N52"/>
      <c r="O52"/>
      <c r="P52"/>
      <c r="Q52"/>
      <c r="R52"/>
      <c r="S52"/>
    </row>
    <row r="53" spans="1:19" ht="13.5">
      <c r="A53" s="41" t="str">
        <f>Homepage!A52</f>
        <v>§ 19 StromNEV-Umlage, Offshore-Umlage nach § 17 f EnWG, Umlage nach § 18 AbLaV sowie Umsatzsteuer.</v>
      </c>
      <c r="B53" s="5"/>
      <c r="C53" s="5"/>
      <c r="D53" s="5"/>
      <c r="E53" s="5"/>
      <c r="F53" s="5"/>
      <c r="G53" s="5"/>
      <c r="H53" s="5"/>
      <c r="I53" s="5"/>
      <c r="J53" s="5"/>
      <c r="L53" s="50"/>
      <c r="M53"/>
      <c r="N53"/>
      <c r="O53"/>
      <c r="P53"/>
      <c r="Q53"/>
      <c r="R53"/>
      <c r="S53"/>
    </row>
    <row r="54" spans="1:19" ht="13.5">
      <c r="A54" s="19"/>
      <c r="B54" s="5"/>
      <c r="C54" s="5"/>
      <c r="D54" s="5"/>
      <c r="E54" s="5"/>
      <c r="F54" s="5"/>
      <c r="G54" s="5"/>
      <c r="H54" s="5"/>
      <c r="I54" s="5"/>
      <c r="J54" s="5"/>
      <c r="L54" s="50"/>
      <c r="M54"/>
      <c r="N54"/>
      <c r="O54"/>
      <c r="P54"/>
      <c r="Q54"/>
      <c r="R54"/>
      <c r="S54"/>
    </row>
    <row r="55" spans="1:19" ht="13.5">
      <c r="A55" s="19"/>
      <c r="B55" s="5"/>
      <c r="C55" s="5"/>
      <c r="D55" s="5"/>
      <c r="E55" s="5"/>
      <c r="F55" s="42" t="s">
        <v>59</v>
      </c>
      <c r="G55" s="20"/>
      <c r="H55" s="42" t="s">
        <v>57</v>
      </c>
      <c r="I55" s="5"/>
      <c r="J55" s="5"/>
      <c r="L55" s="50"/>
      <c r="M55"/>
      <c r="N55"/>
      <c r="O55"/>
      <c r="P55"/>
      <c r="Q55"/>
      <c r="R55"/>
      <c r="S55"/>
    </row>
    <row r="56" spans="1:19" ht="13.5">
      <c r="A56" s="31" t="s">
        <v>127</v>
      </c>
      <c r="B56" s="5"/>
      <c r="C56" s="5"/>
      <c r="D56" s="5"/>
      <c r="E56" s="5"/>
      <c r="F56" s="5" t="s">
        <v>109</v>
      </c>
      <c r="G56" s="5"/>
      <c r="H56" s="79"/>
      <c r="I56" s="5"/>
      <c r="J56" s="5"/>
      <c r="L56" s="50"/>
      <c r="M56"/>
      <c r="N56"/>
      <c r="O56"/>
      <c r="P56"/>
      <c r="Q56"/>
      <c r="R56"/>
      <c r="S56"/>
    </row>
    <row r="57" spans="1:19" ht="13.5">
      <c r="A57" s="31" t="s">
        <v>128</v>
      </c>
      <c r="B57" s="5"/>
      <c r="C57" s="5"/>
      <c r="D57" s="5"/>
      <c r="E57" s="5"/>
      <c r="F57" s="5" t="s">
        <v>121</v>
      </c>
      <c r="G57" s="5"/>
      <c r="H57" s="79"/>
      <c r="I57" s="5"/>
      <c r="J57" s="5"/>
      <c r="L57" s="50"/>
      <c r="M57"/>
      <c r="N57"/>
      <c r="O57"/>
      <c r="P57"/>
      <c r="Q57"/>
      <c r="R57"/>
      <c r="S57"/>
    </row>
    <row r="58" spans="1:19" ht="13.5">
      <c r="A58" s="31" t="s">
        <v>129</v>
      </c>
      <c r="B58" s="5"/>
      <c r="C58" s="5"/>
      <c r="D58" s="5"/>
      <c r="E58" s="5"/>
      <c r="F58" s="5" t="s">
        <v>122</v>
      </c>
      <c r="G58" s="5"/>
      <c r="H58" s="79"/>
      <c r="I58" s="5"/>
      <c r="J58" s="5"/>
      <c r="L58" s="50"/>
      <c r="M58"/>
      <c r="N58"/>
      <c r="O58"/>
      <c r="P58"/>
      <c r="Q58"/>
      <c r="R58"/>
      <c r="S58"/>
    </row>
    <row r="59" spans="1:19" ht="13.5">
      <c r="A59" s="31" t="s">
        <v>110</v>
      </c>
      <c r="B59" s="5"/>
      <c r="C59" s="5"/>
      <c r="D59" s="5"/>
      <c r="E59" s="5"/>
      <c r="F59" s="5" t="s">
        <v>111</v>
      </c>
      <c r="G59" s="5"/>
      <c r="H59" s="79"/>
      <c r="I59" s="5"/>
      <c r="J59" s="5"/>
      <c r="L59" s="50"/>
      <c r="M59"/>
      <c r="N59"/>
      <c r="O59"/>
      <c r="P59"/>
      <c r="Q59"/>
      <c r="R59"/>
      <c r="S59"/>
    </row>
    <row r="60" spans="1:19" ht="13.5">
      <c r="A60" s="31" t="s">
        <v>123</v>
      </c>
      <c r="B60" s="5"/>
      <c r="C60" s="5"/>
      <c r="D60" s="5"/>
      <c r="E60" s="5"/>
      <c r="F60" s="5" t="s">
        <v>125</v>
      </c>
      <c r="G60" s="5"/>
      <c r="H60" s="79"/>
      <c r="I60" s="5"/>
      <c r="J60" s="5"/>
      <c r="L60" s="50"/>
      <c r="M60"/>
      <c r="N60"/>
      <c r="O60"/>
      <c r="P60"/>
      <c r="Q60"/>
      <c r="R60"/>
      <c r="S60"/>
    </row>
    <row r="61" spans="1:19" ht="13.5">
      <c r="A61" s="31" t="s">
        <v>124</v>
      </c>
      <c r="B61" s="5"/>
      <c r="C61" s="5"/>
      <c r="D61" s="5"/>
      <c r="E61" s="5"/>
      <c r="F61" s="5" t="s">
        <v>126</v>
      </c>
      <c r="G61" s="5"/>
      <c r="H61" s="79"/>
      <c r="I61" s="5"/>
      <c r="J61" s="5"/>
      <c r="L61" s="50"/>
      <c r="M61"/>
      <c r="N61"/>
      <c r="O61"/>
      <c r="P61"/>
      <c r="Q61"/>
      <c r="R61"/>
      <c r="S61"/>
    </row>
    <row r="62" spans="1:19" ht="13.5">
      <c r="A62" s="31" t="s">
        <v>112</v>
      </c>
      <c r="B62" s="5"/>
      <c r="C62" s="5"/>
      <c r="D62" s="5"/>
      <c r="E62" s="5"/>
      <c r="F62" s="5" t="s">
        <v>113</v>
      </c>
      <c r="G62" s="5"/>
      <c r="H62" s="79"/>
      <c r="I62" s="5"/>
      <c r="J62" s="5"/>
      <c r="L62" s="50"/>
      <c r="M62"/>
      <c r="N62"/>
      <c r="O62"/>
      <c r="P62"/>
      <c r="Q62"/>
      <c r="R62"/>
      <c r="S62"/>
    </row>
    <row r="63" spans="1:19" ht="13.5">
      <c r="A63" s="31" t="s">
        <v>117</v>
      </c>
      <c r="B63" s="5"/>
      <c r="C63" s="5"/>
      <c r="D63" s="5"/>
      <c r="E63" s="5"/>
      <c r="F63" s="5" t="s">
        <v>114</v>
      </c>
      <c r="G63" s="5"/>
      <c r="H63" s="79"/>
      <c r="I63" s="5"/>
      <c r="J63" s="5"/>
      <c r="L63" s="50"/>
      <c r="M63"/>
      <c r="N63"/>
      <c r="O63"/>
      <c r="P63"/>
      <c r="Q63"/>
      <c r="R63"/>
      <c r="S63"/>
    </row>
    <row r="64" spans="1:19" ht="13.5">
      <c r="A64" s="31" t="s">
        <v>118</v>
      </c>
      <c r="B64" s="5"/>
      <c r="C64" s="5"/>
      <c r="D64" s="5"/>
      <c r="E64" s="5"/>
      <c r="F64" s="5" t="s">
        <v>115</v>
      </c>
      <c r="G64" s="5"/>
      <c r="H64" s="79"/>
      <c r="I64" s="5"/>
      <c r="J64" s="5"/>
      <c r="L64" s="50"/>
      <c r="M64"/>
      <c r="N64"/>
      <c r="O64"/>
      <c r="P64"/>
      <c r="Q64"/>
      <c r="R64"/>
      <c r="S64"/>
    </row>
    <row r="65" spans="1:19" ht="13.5">
      <c r="A65" s="31" t="s">
        <v>119</v>
      </c>
      <c r="B65" s="5"/>
      <c r="C65" s="5"/>
      <c r="D65" s="5"/>
      <c r="E65" s="5"/>
      <c r="F65" s="5" t="s">
        <v>116</v>
      </c>
      <c r="G65" s="5"/>
      <c r="H65" s="79"/>
      <c r="I65" s="5"/>
      <c r="J65" s="5"/>
      <c r="L65" s="50"/>
      <c r="M65"/>
      <c r="N65"/>
      <c r="O65"/>
      <c r="P65"/>
      <c r="Q65"/>
      <c r="R65"/>
      <c r="S65"/>
    </row>
    <row r="66" spans="1:13" ht="12.75">
      <c r="A66" s="19"/>
      <c r="B66" s="11"/>
      <c r="C66" s="11"/>
      <c r="D66" s="12"/>
      <c r="E66" s="11"/>
      <c r="F66" s="13"/>
      <c r="G66" s="13"/>
      <c r="H66" s="11"/>
      <c r="I66" s="14"/>
      <c r="J66" s="14"/>
      <c r="K66" s="14"/>
      <c r="M66" s="8"/>
    </row>
    <row r="67" spans="1:13" ht="12.75">
      <c r="A67" s="59" t="str">
        <f>Homepage!A54</f>
        <v>Die hier dargestellten Netzentgelte verstehen sich zzgl. Konzessionsabgabe.</v>
      </c>
      <c r="B67" s="11"/>
      <c r="C67" s="11"/>
      <c r="D67" s="12"/>
      <c r="E67" s="11"/>
      <c r="F67" s="13"/>
      <c r="G67" s="13"/>
      <c r="H67" s="11"/>
      <c r="I67" s="14"/>
      <c r="J67" s="14"/>
      <c r="K67" s="14"/>
      <c r="M67" s="8"/>
    </row>
    <row r="68" spans="1:11" ht="12">
      <c r="A68" s="59" t="str">
        <f>Homepage!A55</f>
        <v>Die Konzessionsabgabe entspricht der Konzessionsabgabenverordnung.</v>
      </c>
      <c r="B68" s="4"/>
      <c r="C68" s="4"/>
      <c r="D68" s="54"/>
      <c r="E68" s="4"/>
      <c r="F68" s="7"/>
      <c r="G68" s="7"/>
      <c r="H68" s="4"/>
      <c r="I68" s="18"/>
      <c r="J68" s="18"/>
      <c r="K68" s="9"/>
    </row>
    <row r="69" spans="1:10" ht="12">
      <c r="A69" s="19"/>
      <c r="B69" s="20"/>
      <c r="C69" s="20"/>
      <c r="D69" s="20"/>
      <c r="E69" s="20"/>
      <c r="F69" s="20"/>
      <c r="G69" s="20"/>
      <c r="H69" s="20"/>
      <c r="I69" s="20"/>
      <c r="J69" s="20"/>
    </row>
    <row r="70" spans="1:13" ht="12">
      <c r="A70" s="59" t="str">
        <f>Homepage!A57</f>
        <v>Für das Netzgebiet der Stadtwerke Hilden gelten zurzeit folgende Konzessionsabgaben gem. KAV:</v>
      </c>
      <c r="B70" s="20"/>
      <c r="C70" s="20"/>
      <c r="D70" s="20"/>
      <c r="E70" s="20"/>
      <c r="F70" s="20"/>
      <c r="G70" s="20"/>
      <c r="H70" s="20"/>
      <c r="I70" s="20"/>
      <c r="J70" s="20"/>
      <c r="M70" s="8"/>
    </row>
    <row r="71" spans="1:13" ht="12">
      <c r="A71" s="59"/>
      <c r="B71" s="20"/>
      <c r="C71" s="20"/>
      <c r="D71" s="20"/>
      <c r="E71" s="20"/>
      <c r="F71" s="20"/>
      <c r="G71" s="20"/>
      <c r="H71" s="20"/>
      <c r="I71" s="20"/>
      <c r="J71" s="20"/>
      <c r="M71" s="8"/>
    </row>
    <row r="72" spans="1:13" ht="13.5">
      <c r="A72"/>
      <c r="B72" s="20"/>
      <c r="C72" s="20"/>
      <c r="D72" s="42" t="s">
        <v>59</v>
      </c>
      <c r="E72" s="20"/>
      <c r="F72" s="42" t="s">
        <v>57</v>
      </c>
      <c r="G72" s="20"/>
      <c r="H72" s="20"/>
      <c r="I72" s="20"/>
      <c r="J72" s="20"/>
      <c r="L72" s="8"/>
      <c r="M72" s="8"/>
    </row>
    <row r="73" spans="1:13" ht="13.5">
      <c r="A73" s="59" t="str">
        <f>Homepage!A59</f>
        <v>Tarifkunden:</v>
      </c>
      <c r="B73" s="20"/>
      <c r="C73" s="20"/>
      <c r="D73" s="42" t="s">
        <v>85</v>
      </c>
      <c r="E73" s="20"/>
      <c r="F73" s="68">
        <f>1.59/100</f>
        <v>0.0159</v>
      </c>
      <c r="G73" s="20"/>
      <c r="H73" s="20"/>
      <c r="I73" s="20"/>
      <c r="J73" s="20"/>
      <c r="L73" s="8"/>
      <c r="M73" s="8"/>
    </row>
    <row r="74" spans="1:12" ht="13.5">
      <c r="A74" s="59" t="str">
        <f>Homepage!A60</f>
        <v>Schwachlast:</v>
      </c>
      <c r="B74" s="20"/>
      <c r="C74" s="20"/>
      <c r="D74" s="42" t="s">
        <v>86</v>
      </c>
      <c r="E74" s="20"/>
      <c r="F74" s="68">
        <f>0.61/100</f>
        <v>0.0060999999999999995</v>
      </c>
      <c r="G74" s="20"/>
      <c r="H74" s="20"/>
      <c r="I74" s="20"/>
      <c r="J74" s="20"/>
      <c r="L74" s="8"/>
    </row>
    <row r="75" spans="1:10" ht="14.25" customHeight="1">
      <c r="A75" s="59" t="str">
        <f>Homepage!A61</f>
        <v>Sondervertragskunden:</v>
      </c>
      <c r="B75" s="20"/>
      <c r="C75" s="20"/>
      <c r="D75" s="42" t="s">
        <v>120</v>
      </c>
      <c r="E75" s="20"/>
      <c r="F75" s="85">
        <f>0.11/100</f>
        <v>0.0011</v>
      </c>
      <c r="G75" s="20"/>
      <c r="H75" s="20"/>
      <c r="I75" s="20"/>
      <c r="J75" s="20"/>
    </row>
    <row r="76" spans="1:10" ht="14.25" customHeight="1">
      <c r="A76" s="59"/>
      <c r="B76" s="20"/>
      <c r="C76" s="20"/>
      <c r="D76" s="42" t="s">
        <v>87</v>
      </c>
      <c r="E76" s="20"/>
      <c r="F76" s="85"/>
      <c r="G76" s="20"/>
      <c r="H76" s="20"/>
      <c r="I76" s="20"/>
      <c r="J76" s="20"/>
    </row>
    <row r="77" spans="2:10" ht="12">
      <c r="B77" s="20"/>
      <c r="C77" s="20"/>
      <c r="D77" s="20"/>
      <c r="E77" s="20"/>
      <c r="F77" s="20"/>
      <c r="G77" s="20"/>
      <c r="H77" s="20"/>
      <c r="I77" s="20"/>
      <c r="J77" s="20"/>
    </row>
    <row r="78" spans="1:10" ht="12">
      <c r="A78" s="19" t="str">
        <f>Homepage!A63</f>
        <v>Erfolgt die Messung nicht auf der Netzebene des vertraglich vereinbarten Netzanschlusspunktes,</v>
      </c>
      <c r="B78" s="20"/>
      <c r="C78" s="20"/>
      <c r="D78" s="20"/>
      <c r="E78" s="20"/>
      <c r="F78" s="20"/>
      <c r="G78" s="20"/>
      <c r="H78" s="20"/>
      <c r="I78" s="20"/>
      <c r="J78" s="20"/>
    </row>
    <row r="79" spans="1:10" ht="12">
      <c r="A79" s="19" t="str">
        <f>Homepage!A64</f>
        <v>so werden die bei der Messung nicht erfassten Verluste durch einen angemessenen</v>
      </c>
      <c r="B79" s="59"/>
      <c r="C79" s="59"/>
      <c r="D79" s="59"/>
      <c r="E79" s="20"/>
      <c r="F79" s="20"/>
      <c r="G79" s="20"/>
      <c r="H79" s="20"/>
      <c r="I79" s="20"/>
      <c r="J79" s="20"/>
    </row>
    <row r="80" spans="1:10" ht="13.5">
      <c r="A80" s="19" t="str">
        <f>Homepage!A65</f>
        <v>Korrekturfaktor bei den Messwerten berücksichtigt. Der angewandte Korrekturfaktor wird</v>
      </c>
      <c r="B80"/>
      <c r="C80"/>
      <c r="D80"/>
      <c r="E80" s="20"/>
      <c r="F80" s="20"/>
      <c r="G80" s="20"/>
      <c r="H80" s="20"/>
      <c r="I80" s="20"/>
      <c r="J80" s="20"/>
    </row>
    <row r="81" spans="1:10" ht="12">
      <c r="A81" s="19" t="str">
        <f>Homepage!A66</f>
        <v>dem Netznutzer bzw. Lieferanten im Rahmen der Marktkommunikation übermittelt.</v>
      </c>
      <c r="B81" s="59"/>
      <c r="C81" s="59"/>
      <c r="E81" s="20"/>
      <c r="G81" s="20"/>
      <c r="H81" s="20"/>
      <c r="I81" s="20"/>
      <c r="J81" s="20"/>
    </row>
    <row r="82" spans="2:10" ht="12">
      <c r="B82" s="59"/>
      <c r="C82" s="59"/>
      <c r="E82" s="19"/>
      <c r="G82" s="19"/>
      <c r="H82" s="19"/>
      <c r="I82" s="19"/>
      <c r="J82" s="19"/>
    </row>
    <row r="83" spans="1:12" ht="18">
      <c r="A83" s="31" t="str">
        <f>Homepage!A79</f>
        <v>Stand 23.12.2022</v>
      </c>
      <c r="B83" s="57"/>
      <c r="C83" s="57"/>
      <c r="D83" s="57"/>
      <c r="E83" s="57"/>
      <c r="F83" s="57"/>
      <c r="G83" s="57"/>
      <c r="L83" s="31" t="s">
        <v>11</v>
      </c>
    </row>
    <row r="84" ht="12.75"/>
    <row r="85" ht="20.25">
      <c r="A85" s="60" t="str">
        <f>A2</f>
        <v>Netznutzungsentgelte Strom ab 01.01.2023</v>
      </c>
    </row>
    <row r="86" spans="1:12" ht="14.25">
      <c r="A86" s="58" t="str">
        <f>A3</f>
        <v>01.01.2023 - 31.12.2023</v>
      </c>
      <c r="B86"/>
      <c r="C86"/>
      <c r="D86"/>
      <c r="E86"/>
      <c r="F86"/>
      <c r="G86"/>
      <c r="H86"/>
      <c r="I86"/>
      <c r="J86"/>
      <c r="K86"/>
      <c r="L86"/>
    </row>
    <row r="87" spans="1:12" ht="15.75">
      <c r="A87" s="65" t="str">
        <f>A4</f>
        <v>Preisblatt für Netznutzung - Strom - </v>
      </c>
      <c r="B87" s="66"/>
      <c r="C87" s="66"/>
      <c r="D87" s="34"/>
      <c r="E87" s="34"/>
      <c r="F87" s="34"/>
      <c r="G87" s="34"/>
      <c r="H87"/>
      <c r="I87"/>
      <c r="J87"/>
      <c r="K87"/>
      <c r="L87"/>
    </row>
    <row r="88" spans="1:12" ht="14.25">
      <c r="A88" s="67" t="str">
        <f>A5</f>
        <v>Hinweis:</v>
      </c>
      <c r="B88"/>
      <c r="C88"/>
      <c r="D88"/>
      <c r="E88"/>
      <c r="F88"/>
      <c r="G88"/>
      <c r="H88"/>
      <c r="I88"/>
      <c r="J88"/>
      <c r="K88"/>
      <c r="L88"/>
    </row>
    <row r="89" spans="1:12" ht="13.5">
      <c r="A89" s="67" t="str">
        <f>A6</f>
        <v>Die Stadtwerke Hilden GmbH weist darauf hin, dass wegen der derzeit noch nicht vollständigen Datengrundlage von einer Veröffentlichung</v>
      </c>
      <c r="B89"/>
      <c r="C89"/>
      <c r="D89"/>
      <c r="E89"/>
      <c r="F89"/>
      <c r="G89"/>
      <c r="H89"/>
      <c r="I89"/>
      <c r="J89"/>
      <c r="K89"/>
      <c r="L89"/>
    </row>
    <row r="90" spans="15:19" ht="12.75">
      <c r="O90" s="10"/>
      <c r="P90" s="20"/>
      <c r="Q90" s="20"/>
      <c r="R90" s="20"/>
      <c r="S90" s="20"/>
    </row>
    <row r="91" spans="1:23" ht="18">
      <c r="A91" s="3" t="str">
        <f>Homepage!A91</f>
        <v>3.1 Messstellenbetrieb + Messung</v>
      </c>
      <c r="M91" s="34"/>
      <c r="N91" s="34"/>
      <c r="O91" s="34"/>
      <c r="P91" s="34"/>
      <c r="Q91" s="34"/>
      <c r="R91" s="34"/>
      <c r="S91" s="34"/>
      <c r="T91" s="20"/>
      <c r="U91" s="20"/>
      <c r="V91" s="20"/>
      <c r="W91" s="20"/>
    </row>
    <row r="92" spans="1:10" s="34" customFormat="1" ht="12">
      <c r="A92" s="30"/>
      <c r="B92" s="20"/>
      <c r="C92" s="20"/>
      <c r="D92" s="20"/>
      <c r="E92" s="20"/>
      <c r="F92" s="20"/>
      <c r="G92" s="20"/>
      <c r="H92" s="20"/>
      <c r="I92" s="20"/>
      <c r="J92" s="20"/>
    </row>
    <row r="93" spans="1:12" s="34" customFormat="1" ht="12.75">
      <c r="A93" s="10" t="str">
        <f>Homepage!A93</f>
        <v>Abnahmestellen mit Leistungsmessung:</v>
      </c>
      <c r="L93" s="54" t="s">
        <v>0</v>
      </c>
    </row>
    <row r="94" spans="1:12" s="34" customFormat="1" ht="12.75">
      <c r="A94" s="10"/>
      <c r="B94" s="20"/>
      <c r="C94" s="20"/>
      <c r="D94" s="20"/>
      <c r="E94" s="1"/>
      <c r="F94" s="20"/>
      <c r="G94" s="20"/>
      <c r="H94" s="20"/>
      <c r="I94" s="20"/>
      <c r="J94" s="1" t="s">
        <v>59</v>
      </c>
      <c r="L94" s="69" t="s">
        <v>88</v>
      </c>
    </row>
    <row r="95" spans="2:10" s="34" customFormat="1" ht="12">
      <c r="B95" s="20"/>
      <c r="C95" s="20"/>
      <c r="D95" s="20"/>
      <c r="E95" s="1"/>
      <c r="F95" s="20"/>
      <c r="G95" s="20"/>
      <c r="H95" s="20"/>
      <c r="I95" s="20"/>
      <c r="J95" s="20"/>
    </row>
    <row r="96" spans="1:19" s="34" customFormat="1" ht="13.5">
      <c r="A96" s="31" t="str">
        <f>Homepage!A96</f>
        <v>Mittelspannungsnetz (M)</v>
      </c>
      <c r="J96" s="34" t="s">
        <v>89</v>
      </c>
      <c r="L96" s="68">
        <f>Homepage!K96/365</f>
        <v>2.1105205479452054</v>
      </c>
      <c r="M96" s="1"/>
      <c r="N96" s="1"/>
      <c r="O96" s="10"/>
      <c r="P96" s="1"/>
      <c r="Q96" s="1"/>
      <c r="R96" s="1"/>
      <c r="S96" s="1"/>
    </row>
    <row r="97" spans="1:15" ht="13.5">
      <c r="A97" s="31" t="str">
        <f>Homepage!A97</f>
        <v>Niederspannung (N)</v>
      </c>
      <c r="B97" s="20"/>
      <c r="C97" s="20"/>
      <c r="D97" s="20"/>
      <c r="E97" s="20"/>
      <c r="F97" s="20"/>
      <c r="G97" s="20"/>
      <c r="H97" s="20"/>
      <c r="I97" s="20"/>
      <c r="J97" s="34" t="s">
        <v>91</v>
      </c>
      <c r="L97" s="68">
        <f>Homepage!K97/365</f>
        <v>1.4332876712328766</v>
      </c>
      <c r="O97" s="30"/>
    </row>
    <row r="98" spans="1:12" ht="14.25" customHeight="1">
      <c r="A98" s="34"/>
      <c r="B98" s="20"/>
      <c r="C98" s="20"/>
      <c r="D98" s="20"/>
      <c r="E98" s="20"/>
      <c r="F98" s="20"/>
      <c r="G98" s="20"/>
      <c r="H98" s="20"/>
      <c r="I98" s="20"/>
      <c r="J98" s="20"/>
      <c r="L98" s="34"/>
    </row>
    <row r="99" spans="1:12" ht="14.25" customHeight="1">
      <c r="A99" s="10"/>
      <c r="L99" s="54" t="s">
        <v>0</v>
      </c>
    </row>
    <row r="100" spans="1:12" ht="12.75">
      <c r="A100" s="10" t="str">
        <f>Homepage!A100</f>
        <v>Abnahmestellen ohne Leistungsmessung:</v>
      </c>
      <c r="B100" s="20"/>
      <c r="C100" s="20"/>
      <c r="D100" s="20"/>
      <c r="E100" s="20"/>
      <c r="F100" s="20"/>
      <c r="G100" s="20"/>
      <c r="H100" s="20"/>
      <c r="I100" s="20"/>
      <c r="J100" s="1" t="s">
        <v>59</v>
      </c>
      <c r="L100" s="69" t="s">
        <v>88</v>
      </c>
    </row>
    <row r="101" spans="2:10" ht="12">
      <c r="B101" s="20"/>
      <c r="C101" s="20"/>
      <c r="D101" s="20"/>
      <c r="E101" s="20"/>
      <c r="F101" s="20"/>
      <c r="G101" s="20"/>
      <c r="H101" s="20"/>
      <c r="I101" s="20"/>
      <c r="J101" s="20"/>
    </row>
    <row r="102" spans="1:12" ht="14.25" customHeight="1">
      <c r="A102" s="31" t="s">
        <v>100</v>
      </c>
      <c r="B102" s="20"/>
      <c r="C102" s="20"/>
      <c r="D102" s="20"/>
      <c r="E102" s="20"/>
      <c r="F102" s="20"/>
      <c r="G102" s="20"/>
      <c r="H102" s="20"/>
      <c r="I102" s="20"/>
      <c r="J102" s="42" t="s">
        <v>93</v>
      </c>
      <c r="L102" s="85">
        <f>Homepage!K102/365</f>
        <v>0.03547945205479452</v>
      </c>
    </row>
    <row r="103" spans="1:12" ht="14.25" customHeight="1">
      <c r="A103" s="19"/>
      <c r="B103" s="20"/>
      <c r="C103" s="20"/>
      <c r="D103" s="20"/>
      <c r="E103" s="20"/>
      <c r="F103" s="20"/>
      <c r="G103" s="20"/>
      <c r="H103" s="20"/>
      <c r="I103" s="20"/>
      <c r="J103" s="42" t="s">
        <v>99</v>
      </c>
      <c r="L103" s="85"/>
    </row>
    <row r="104" spans="1:12" ht="14.25" customHeight="1">
      <c r="A104" s="19"/>
      <c r="B104" s="20"/>
      <c r="C104" s="20"/>
      <c r="D104" s="20"/>
      <c r="E104" s="20"/>
      <c r="F104" s="20"/>
      <c r="G104" s="20"/>
      <c r="H104" s="20"/>
      <c r="I104" s="20"/>
      <c r="J104" s="42" t="s">
        <v>94</v>
      </c>
      <c r="L104" s="85"/>
    </row>
    <row r="105" spans="1:12" ht="13.5">
      <c r="A105" s="19"/>
      <c r="B105" s="20"/>
      <c r="C105" s="20"/>
      <c r="D105" s="20"/>
      <c r="E105" s="20"/>
      <c r="F105" s="20"/>
      <c r="G105" s="20"/>
      <c r="H105" s="20"/>
      <c r="I105" s="20"/>
      <c r="L105" s="68"/>
    </row>
    <row r="107" spans="16:19" ht="12">
      <c r="P107" s="20"/>
      <c r="Q107" s="20"/>
      <c r="R107" s="20"/>
      <c r="S107" s="20"/>
    </row>
    <row r="108" spans="2:24" ht="12">
      <c r="B108" s="2"/>
      <c r="C108" s="2"/>
      <c r="D108" s="2"/>
      <c r="E108" s="2"/>
      <c r="F108" s="2"/>
      <c r="G108" s="2"/>
      <c r="H108" s="2"/>
      <c r="I108" s="2"/>
      <c r="J108" s="2"/>
      <c r="T108" s="20"/>
      <c r="U108" s="20"/>
      <c r="V108" s="20"/>
      <c r="W108" s="20"/>
      <c r="X108" s="17"/>
    </row>
    <row r="109" spans="1:19" ht="12.75">
      <c r="A109" s="70" t="s">
        <v>18</v>
      </c>
      <c r="B109" s="71"/>
      <c r="C109" s="71"/>
      <c r="D109" s="71"/>
      <c r="E109" s="71"/>
      <c r="F109" s="71"/>
      <c r="G109" s="71"/>
      <c r="H109" s="71"/>
      <c r="I109" s="71"/>
      <c r="J109" s="71"/>
      <c r="K109" s="72"/>
      <c r="L109" s="73" t="s">
        <v>0</v>
      </c>
      <c r="O109" s="19"/>
      <c r="P109" s="20"/>
      <c r="Q109" s="20"/>
      <c r="R109" s="20"/>
      <c r="S109" s="20"/>
    </row>
    <row r="110" spans="1:24" ht="13.5">
      <c r="A110" s="74" t="s">
        <v>26</v>
      </c>
      <c r="B110" s="72"/>
      <c r="C110" s="72"/>
      <c r="D110" s="72"/>
      <c r="E110" s="72"/>
      <c r="F110" s="72"/>
      <c r="G110" s="72"/>
      <c r="H110" s="72"/>
      <c r="I110" s="72"/>
      <c r="J110" s="1" t="s">
        <v>59</v>
      </c>
      <c r="K110" s="72"/>
      <c r="L110" s="75" t="s">
        <v>34</v>
      </c>
      <c r="T110" s="20"/>
      <c r="U110" s="20"/>
      <c r="V110" s="20"/>
      <c r="W110" s="20"/>
      <c r="X110" s="47"/>
    </row>
    <row r="111" spans="1:12" ht="13.5">
      <c r="A111" s="76" t="s">
        <v>19</v>
      </c>
      <c r="B111" s="72"/>
      <c r="C111" s="72"/>
      <c r="D111" s="72"/>
      <c r="E111" s="72"/>
      <c r="F111" s="72"/>
      <c r="G111" s="72"/>
      <c r="H111" s="72"/>
      <c r="I111" s="72"/>
      <c r="J111" s="72" t="s">
        <v>96</v>
      </c>
      <c r="K111" s="72"/>
      <c r="L111" s="77">
        <v>145</v>
      </c>
    </row>
    <row r="112" spans="1:12" ht="12">
      <c r="A112" s="78"/>
      <c r="B112" s="72"/>
      <c r="C112" s="72"/>
      <c r="D112" s="72"/>
      <c r="E112" s="72"/>
      <c r="F112" s="72"/>
      <c r="G112" s="72"/>
      <c r="H112" s="72"/>
      <c r="I112" s="72"/>
      <c r="J112" s="72"/>
      <c r="K112" s="72"/>
      <c r="L112" s="72"/>
    </row>
    <row r="113" spans="1:12" ht="13.5">
      <c r="A113" s="72" t="s">
        <v>53</v>
      </c>
      <c r="B113" s="72"/>
      <c r="C113" s="72"/>
      <c r="D113" s="72"/>
      <c r="E113" s="72"/>
      <c r="F113" s="72"/>
      <c r="G113" s="72"/>
      <c r="H113" s="72"/>
      <c r="I113" s="72"/>
      <c r="J113" s="72" t="s">
        <v>102</v>
      </c>
      <c r="K113" s="72"/>
      <c r="L113" s="77"/>
    </row>
    <row r="114" spans="1:12" ht="12">
      <c r="A114" s="1"/>
      <c r="L114" s="54" t="s">
        <v>0</v>
      </c>
    </row>
    <row r="115" spans="10:12" ht="12">
      <c r="J115" s="1" t="s">
        <v>59</v>
      </c>
      <c r="L115" s="69" t="s">
        <v>88</v>
      </c>
    </row>
    <row r="117" spans="1:12" ht="12">
      <c r="A117" s="30" t="s">
        <v>97</v>
      </c>
      <c r="J117" s="1" t="s">
        <v>98</v>
      </c>
      <c r="L117" s="84">
        <f>(Homepage!K102+Homepage!K112)/365</f>
        <v>0.04671232876712328</v>
      </c>
    </row>
    <row r="118" spans="10:12" ht="12">
      <c r="J118" s="1" t="s">
        <v>99</v>
      </c>
      <c r="L118" s="84"/>
    </row>
    <row r="119" spans="10:12" ht="12">
      <c r="J119" s="1" t="s">
        <v>101</v>
      </c>
      <c r="L119" s="84"/>
    </row>
    <row r="121" spans="1:12" ht="12">
      <c r="A121" s="1" t="s">
        <v>106</v>
      </c>
      <c r="J121" s="1" t="s">
        <v>107</v>
      </c>
      <c r="L121" s="84">
        <f>(Homepage!K102+3*Homepage!K112)/365</f>
        <v>0.06917808219178082</v>
      </c>
    </row>
    <row r="122" spans="1:12" ht="12">
      <c r="A122" s="1"/>
      <c r="J122" s="1" t="s">
        <v>99</v>
      </c>
      <c r="L122" s="84"/>
    </row>
    <row r="123" spans="1:12" ht="12">
      <c r="A123" s="1"/>
      <c r="J123" s="1" t="s">
        <v>108</v>
      </c>
      <c r="L123" s="84"/>
    </row>
    <row r="125" spans="1:12" ht="12">
      <c r="A125" s="30" t="s">
        <v>103</v>
      </c>
      <c r="J125" s="1" t="s">
        <v>104</v>
      </c>
      <c r="L125" s="84">
        <f>(Homepage!K102+11*Homepage!K112)/365</f>
        <v>0.15904109589041096</v>
      </c>
    </row>
    <row r="126" spans="10:12" ht="12">
      <c r="J126" s="1" t="s">
        <v>99</v>
      </c>
      <c r="L126" s="84"/>
    </row>
    <row r="127" spans="10:12" ht="12">
      <c r="J127" s="1" t="s">
        <v>105</v>
      </c>
      <c r="L127" s="84"/>
    </row>
    <row r="133" ht="18">
      <c r="A133" s="3" t="s">
        <v>37</v>
      </c>
    </row>
    <row r="134" ht="12">
      <c r="L134" s="54" t="s">
        <v>0</v>
      </c>
    </row>
    <row r="135" spans="1:12" ht="12.75">
      <c r="A135" s="10" t="s">
        <v>32</v>
      </c>
      <c r="J135" s="1" t="s">
        <v>59</v>
      </c>
      <c r="L135" s="69" t="s">
        <v>88</v>
      </c>
    </row>
    <row r="136" spans="1:12" ht="13.5">
      <c r="A136" s="36" t="s">
        <v>16</v>
      </c>
      <c r="J136" s="1" t="s">
        <v>95</v>
      </c>
      <c r="L136" s="68">
        <f>Homepage!K119/365</f>
        <v>0.0978082191780822</v>
      </c>
    </row>
    <row r="137" spans="1:12" ht="13.5">
      <c r="A137" s="56" t="s">
        <v>42</v>
      </c>
      <c r="J137" s="34" t="s">
        <v>90</v>
      </c>
      <c r="K137" s="47"/>
      <c r="L137" s="68">
        <f>Homepage!K120/365</f>
        <v>0.3835616438356164</v>
      </c>
    </row>
    <row r="138" spans="1:12" ht="13.5">
      <c r="A138" s="56" t="s">
        <v>43</v>
      </c>
      <c r="J138" s="34" t="s">
        <v>92</v>
      </c>
      <c r="K138" s="46"/>
      <c r="L138" s="68">
        <f>Homepage!K121/365</f>
        <v>0.10197260273972603</v>
      </c>
    </row>
    <row r="139" spans="1:12" ht="13.5">
      <c r="A139" s="36" t="s">
        <v>17</v>
      </c>
      <c r="J139" s="1" t="s">
        <v>95</v>
      </c>
      <c r="L139" s="68">
        <f>Homepage!K122/365</f>
        <v>0.0978082191780822</v>
      </c>
    </row>
    <row r="140" spans="1:12" ht="13.5">
      <c r="A140" s="56"/>
      <c r="L140" s="48"/>
    </row>
    <row r="142" spans="1:10" ht="12">
      <c r="A142" s="56"/>
      <c r="B142" s="4"/>
      <c r="C142" s="4"/>
      <c r="D142" s="4"/>
      <c r="E142" s="4"/>
      <c r="F142" s="4"/>
      <c r="G142" s="4"/>
      <c r="H142" s="4"/>
      <c r="I142" s="4"/>
      <c r="J142" s="4"/>
    </row>
    <row r="143" spans="1:10" ht="12">
      <c r="A143" s="56"/>
      <c r="B143" s="4"/>
      <c r="C143" s="4"/>
      <c r="D143" s="4"/>
      <c r="E143" s="4"/>
      <c r="F143" s="54"/>
      <c r="G143" s="54"/>
      <c r="H143" s="54"/>
      <c r="I143" s="54"/>
      <c r="J143" s="54"/>
    </row>
    <row r="144" spans="1:10" ht="12">
      <c r="A144" s="56"/>
      <c r="B144" s="4"/>
      <c r="C144" s="4"/>
      <c r="D144" s="4"/>
      <c r="E144" s="4"/>
      <c r="F144" s="54"/>
      <c r="G144" s="54"/>
      <c r="H144" s="54"/>
      <c r="I144" s="53"/>
      <c r="J144" s="53"/>
    </row>
    <row r="145" spans="1:7" ht="12.75">
      <c r="A145" s="19" t="str">
        <f>Homepage!A128</f>
        <v>Wir behalten uns vor, erhöhte Kosten, die uns als Verteilnetzbetreiber auf Grund von neuen oder </v>
      </c>
      <c r="B145" s="4"/>
      <c r="C145" s="4"/>
      <c r="D145" s="4"/>
      <c r="E145" s="4"/>
      <c r="F145" s="4"/>
      <c r="G145" s="12"/>
    </row>
    <row r="146" spans="1:10" ht="12">
      <c r="A146" s="19" t="str">
        <f>Homepage!A129</f>
        <v>geänderten Gesetzen entstehen, zusätzlich und - sofern zutreffend - auch rückwirkend im Zuge der Netznutzung zu berechnen.</v>
      </c>
      <c r="B146" s="4"/>
      <c r="C146" s="4"/>
      <c r="D146" s="54"/>
      <c r="E146" s="4"/>
      <c r="F146" s="17"/>
      <c r="G146" s="17"/>
      <c r="H146" s="4"/>
      <c r="I146" s="8"/>
      <c r="J146" s="8"/>
    </row>
    <row r="147" spans="1:10" ht="12">
      <c r="A147" s="1"/>
      <c r="B147" s="4"/>
      <c r="C147" s="4"/>
      <c r="D147" s="54"/>
      <c r="E147" s="4"/>
      <c r="F147" s="17"/>
      <c r="G147" s="17"/>
      <c r="H147" s="4"/>
      <c r="I147" s="8"/>
      <c r="J147" s="8"/>
    </row>
    <row r="148" spans="1:10" ht="12">
      <c r="A148" s="64" t="str">
        <f>Homepage!A131</f>
        <v>Die oben genannten Preise sind Nettopreise; die gesetzliche Umsatzsteuer wird dem Gesamtbetrag hinzugerechnet.</v>
      </c>
      <c r="B148" s="4"/>
      <c r="C148" s="4"/>
      <c r="D148" s="54"/>
      <c r="E148" s="4"/>
      <c r="F148" s="7"/>
      <c r="G148" s="7"/>
      <c r="H148" s="4"/>
      <c r="I148" s="18"/>
      <c r="J148" s="18"/>
    </row>
    <row r="149" spans="1:10" ht="12">
      <c r="A149" s="64"/>
      <c r="B149" s="4"/>
      <c r="C149" s="4"/>
      <c r="D149" s="54"/>
      <c r="E149" s="4"/>
      <c r="F149" s="7"/>
      <c r="G149" s="7"/>
      <c r="H149" s="4"/>
      <c r="I149" s="7"/>
      <c r="J149" s="7"/>
    </row>
    <row r="150" spans="1:10" ht="12">
      <c r="A150" s="64"/>
      <c r="B150" s="4"/>
      <c r="C150" s="4"/>
      <c r="D150" s="54"/>
      <c r="E150" s="4"/>
      <c r="F150" s="7"/>
      <c r="G150" s="7"/>
      <c r="H150" s="4"/>
      <c r="I150" s="7"/>
      <c r="J150" s="7"/>
    </row>
    <row r="151" spans="1:10" ht="12">
      <c r="A151" s="64" t="str">
        <f>Homepage!A134</f>
        <v>Sperrung/Wiederherstellung</v>
      </c>
      <c r="B151" s="4"/>
      <c r="C151" s="4"/>
      <c r="D151" s="54"/>
      <c r="E151" s="4"/>
      <c r="F151" s="7"/>
      <c r="G151" s="7"/>
      <c r="H151" s="4"/>
      <c r="I151" s="7"/>
      <c r="J151" s="7"/>
    </row>
    <row r="152" spans="1:10" ht="12">
      <c r="A152" s="64"/>
      <c r="B152" s="4"/>
      <c r="C152" s="4"/>
      <c r="D152" s="54"/>
      <c r="E152" s="4"/>
      <c r="F152" s="7"/>
      <c r="G152" s="7"/>
      <c r="H152" s="4"/>
      <c r="I152" s="7"/>
      <c r="J152" s="7"/>
    </row>
    <row r="153" spans="1:10" ht="12">
      <c r="A153" s="64" t="str">
        <f>Homepage!A136</f>
        <v>Für die Unterbrechung bzw. Wiederherstellung gemäß § 24 Abs. 1 und 2 NDAV oder Ziffer 9.3 </v>
      </c>
      <c r="B153" s="4"/>
      <c r="C153" s="4"/>
      <c r="D153" s="54"/>
      <c r="E153" s="4"/>
      <c r="F153" s="7"/>
      <c r="G153" s="7"/>
      <c r="H153" s="4"/>
      <c r="I153" s="7"/>
      <c r="J153" s="7"/>
    </row>
    <row r="154" spans="1:10" ht="12">
      <c r="A154" s="64" t="str">
        <f>Homepage!A137</f>
        <v>(Auftrag durch den Lieferanten) wird eine Pauschale von je 50,00 € (netto) fällig.</v>
      </c>
      <c r="B154" s="4"/>
      <c r="C154" s="4"/>
      <c r="D154" s="54"/>
      <c r="E154" s="4"/>
      <c r="F154" s="7"/>
      <c r="G154" s="7"/>
      <c r="H154" s="4"/>
      <c r="I154" s="7"/>
      <c r="J154" s="7"/>
    </row>
    <row r="155" spans="1:10" ht="12">
      <c r="A155" s="64"/>
      <c r="B155" s="4"/>
      <c r="C155" s="4"/>
      <c r="D155" s="54"/>
      <c r="E155" s="4"/>
      <c r="F155" s="7"/>
      <c r="G155" s="7"/>
      <c r="H155" s="4"/>
      <c r="I155" s="7"/>
      <c r="J155" s="7"/>
    </row>
    <row r="156" spans="1:10" ht="12">
      <c r="A156" s="64" t="str">
        <f>Homepage!A139</f>
        <v>Für eine Mahnung wird eine Pauschale von 2,70 € fällig.</v>
      </c>
      <c r="B156" s="4"/>
      <c r="C156" s="4"/>
      <c r="D156" s="54"/>
      <c r="E156" s="4"/>
      <c r="F156" s="7"/>
      <c r="G156" s="7"/>
      <c r="H156" s="4"/>
      <c r="I156" s="7"/>
      <c r="J156" s="7"/>
    </row>
    <row r="157" spans="1:10" ht="12">
      <c r="A157" s="64"/>
      <c r="B157" s="4"/>
      <c r="C157" s="4"/>
      <c r="D157" s="54"/>
      <c r="E157" s="4"/>
      <c r="F157" s="7"/>
      <c r="G157" s="7"/>
      <c r="H157" s="4"/>
      <c r="I157" s="7"/>
      <c r="J157" s="7"/>
    </row>
    <row r="158" spans="1:10" ht="12">
      <c r="A158" s="64"/>
      <c r="B158" s="4"/>
      <c r="C158" s="4"/>
      <c r="D158" s="54"/>
      <c r="E158" s="4"/>
      <c r="F158" s="7"/>
      <c r="G158" s="7"/>
      <c r="H158" s="4"/>
      <c r="I158" s="7"/>
      <c r="J158" s="7"/>
    </row>
    <row r="159" spans="1:10" ht="12">
      <c r="A159" s="59"/>
      <c r="B159" s="4"/>
      <c r="C159" s="4"/>
      <c r="D159" s="54"/>
      <c r="E159" s="4"/>
      <c r="F159" s="7"/>
      <c r="G159" s="7"/>
      <c r="H159" s="4"/>
      <c r="I159" s="7"/>
      <c r="J159" s="7"/>
    </row>
    <row r="160" spans="1:10" ht="12">
      <c r="A160" s="59"/>
      <c r="B160" s="4"/>
      <c r="C160" s="4"/>
      <c r="D160" s="54"/>
      <c r="E160" s="4"/>
      <c r="F160" s="7"/>
      <c r="G160" s="7"/>
      <c r="H160" s="4"/>
      <c r="I160" s="7"/>
      <c r="J160" s="7"/>
    </row>
    <row r="161" spans="1:12" ht="12">
      <c r="A161" s="41" t="str">
        <f>A83</f>
        <v>Stand 23.12.2022</v>
      </c>
      <c r="B161" s="4"/>
      <c r="C161" s="4"/>
      <c r="D161" s="54"/>
      <c r="E161" s="4"/>
      <c r="F161" s="7"/>
      <c r="G161" s="7"/>
      <c r="H161" s="4"/>
      <c r="I161" s="7"/>
      <c r="J161" s="7"/>
      <c r="L161" s="31" t="s">
        <v>10</v>
      </c>
    </row>
    <row r="162" spans="1:10" ht="12">
      <c r="A162" s="59"/>
      <c r="B162" s="4"/>
      <c r="C162" s="4"/>
      <c r="D162" s="54"/>
      <c r="E162" s="4"/>
      <c r="F162" s="7"/>
      <c r="G162" s="7"/>
      <c r="H162" s="4"/>
      <c r="I162" s="7"/>
      <c r="J162" s="7"/>
    </row>
    <row r="163" spans="1:10" ht="12">
      <c r="A163" s="59"/>
      <c r="B163" s="4"/>
      <c r="C163" s="4"/>
      <c r="D163" s="54"/>
      <c r="E163" s="4"/>
      <c r="F163" s="7"/>
      <c r="G163" s="7"/>
      <c r="H163" s="4"/>
      <c r="I163" s="7"/>
      <c r="J163" s="7"/>
    </row>
    <row r="164" spans="1:10" ht="12">
      <c r="A164" s="59"/>
      <c r="B164" s="4"/>
      <c r="C164" s="4"/>
      <c r="D164" s="54"/>
      <c r="E164" s="4"/>
      <c r="F164" s="7"/>
      <c r="G164" s="7"/>
      <c r="H164" s="4"/>
      <c r="I164" s="7"/>
      <c r="J164" s="7"/>
    </row>
    <row r="165" spans="1:10" ht="12">
      <c r="A165" s="59"/>
      <c r="B165" s="4"/>
      <c r="C165" s="4"/>
      <c r="D165" s="54"/>
      <c r="E165" s="4"/>
      <c r="F165" s="7"/>
      <c r="G165" s="7"/>
      <c r="H165" s="4"/>
      <c r="I165" s="7"/>
      <c r="J165" s="7"/>
    </row>
    <row r="166" spans="1:10" ht="12">
      <c r="A166" s="59"/>
      <c r="B166" s="4"/>
      <c r="C166" s="4"/>
      <c r="D166" s="54"/>
      <c r="E166" s="4"/>
      <c r="F166" s="7"/>
      <c r="G166" s="7"/>
      <c r="H166" s="4"/>
      <c r="I166" s="7"/>
      <c r="J166" s="7"/>
    </row>
    <row r="167" spans="1:10" ht="12">
      <c r="A167" s="59"/>
      <c r="B167" s="4"/>
      <c r="C167" s="4"/>
      <c r="D167" s="54"/>
      <c r="E167" s="4"/>
      <c r="F167" s="7"/>
      <c r="G167" s="7"/>
      <c r="H167" s="4"/>
      <c r="I167" s="7"/>
      <c r="J167" s="7"/>
    </row>
    <row r="168" spans="1:10" ht="12">
      <c r="A168" s="59"/>
      <c r="B168" s="4"/>
      <c r="C168" s="4"/>
      <c r="D168" s="54"/>
      <c r="E168" s="4"/>
      <c r="F168" s="7"/>
      <c r="G168" s="7"/>
      <c r="H168" s="4"/>
      <c r="I168" s="7"/>
      <c r="J168" s="7"/>
    </row>
    <row r="169" spans="1:10" ht="12">
      <c r="A169" s="59"/>
      <c r="B169" s="4"/>
      <c r="C169" s="4"/>
      <c r="D169" s="54"/>
      <c r="E169" s="4"/>
      <c r="F169" s="7"/>
      <c r="G169" s="7"/>
      <c r="H169" s="4"/>
      <c r="I169" s="7"/>
      <c r="J169" s="7"/>
    </row>
    <row r="170" spans="1:10" ht="12">
      <c r="A170" s="59"/>
      <c r="B170" s="4"/>
      <c r="C170" s="4"/>
      <c r="D170" s="54"/>
      <c r="E170" s="4"/>
      <c r="F170" s="7"/>
      <c r="G170" s="7"/>
      <c r="H170" s="4"/>
      <c r="I170" s="7"/>
      <c r="J170" s="7"/>
    </row>
    <row r="171" spans="1:10" ht="12">
      <c r="A171" s="59"/>
      <c r="B171" s="4"/>
      <c r="C171" s="4"/>
      <c r="D171" s="54"/>
      <c r="E171" s="4"/>
      <c r="F171" s="7"/>
      <c r="G171" s="7"/>
      <c r="H171" s="4"/>
      <c r="I171" s="7"/>
      <c r="J171" s="7"/>
    </row>
    <row r="172" spans="1:10" ht="12">
      <c r="A172" s="59"/>
      <c r="B172" s="4"/>
      <c r="C172" s="4"/>
      <c r="D172" s="54"/>
      <c r="E172" s="4"/>
      <c r="F172" s="7"/>
      <c r="G172" s="7"/>
      <c r="H172" s="4"/>
      <c r="I172" s="7"/>
      <c r="J172" s="7"/>
    </row>
    <row r="173" spans="2:10" ht="12">
      <c r="B173" s="4"/>
      <c r="C173" s="4"/>
      <c r="D173" s="54"/>
      <c r="E173" s="4"/>
      <c r="F173" s="7"/>
      <c r="G173" s="7"/>
      <c r="H173" s="4"/>
      <c r="I173" s="18"/>
      <c r="J173" s="18"/>
    </row>
    <row r="174" spans="1:11" ht="12">
      <c r="A174" s="43"/>
      <c r="B174" s="20"/>
      <c r="C174" s="20"/>
      <c r="D174" s="20"/>
      <c r="E174" s="20"/>
      <c r="F174" s="20"/>
      <c r="G174" s="20"/>
      <c r="H174" s="20"/>
      <c r="I174" s="20"/>
      <c r="J174" s="20"/>
      <c r="K174" s="20"/>
    </row>
    <row r="175" spans="1:11" ht="12">
      <c r="A175" s="1"/>
      <c r="B175" s="20"/>
      <c r="C175" s="20"/>
      <c r="D175" s="20"/>
      <c r="E175" s="20"/>
      <c r="F175" s="20"/>
      <c r="G175" s="20"/>
      <c r="H175" s="20"/>
      <c r="I175" s="20"/>
      <c r="J175" s="20"/>
      <c r="K175" s="20"/>
    </row>
    <row r="176" spans="1:11" ht="12">
      <c r="A176" s="5"/>
      <c r="B176" s="20"/>
      <c r="C176" s="20"/>
      <c r="D176" s="20"/>
      <c r="E176" s="20"/>
      <c r="F176" s="20"/>
      <c r="G176" s="20"/>
      <c r="H176" s="20"/>
      <c r="I176" s="20"/>
      <c r="J176" s="20"/>
      <c r="K176" s="20"/>
    </row>
    <row r="177" spans="2:11" ht="12">
      <c r="B177" s="20"/>
      <c r="C177" s="20"/>
      <c r="D177" s="20"/>
      <c r="E177" s="20"/>
      <c r="F177" s="20"/>
      <c r="G177" s="20"/>
      <c r="H177" s="20"/>
      <c r="I177" s="20"/>
      <c r="J177" s="20"/>
      <c r="K177" s="20"/>
    </row>
    <row r="178" spans="1:19" ht="12">
      <c r="A178" s="19"/>
      <c r="B178" s="20"/>
      <c r="C178" s="20"/>
      <c r="D178" s="20"/>
      <c r="E178" s="20"/>
      <c r="F178" s="20"/>
      <c r="G178" s="20"/>
      <c r="H178" s="20"/>
      <c r="I178" s="20"/>
      <c r="J178" s="20"/>
      <c r="K178" s="20"/>
      <c r="M178" s="34"/>
      <c r="N178" s="34"/>
      <c r="O178" s="34"/>
      <c r="P178" s="34"/>
      <c r="Q178" s="34"/>
      <c r="R178" s="34"/>
      <c r="S178" s="34"/>
    </row>
    <row r="179" spans="1:19" s="34" customFormat="1" ht="12">
      <c r="A179" s="19"/>
      <c r="B179" s="20"/>
      <c r="C179" s="20"/>
      <c r="D179" s="20"/>
      <c r="E179" s="20"/>
      <c r="F179" s="20"/>
      <c r="G179" s="20"/>
      <c r="H179" s="20"/>
      <c r="I179" s="20"/>
      <c r="J179" s="20"/>
      <c r="K179" s="20"/>
      <c r="M179" s="1"/>
      <c r="N179" s="1"/>
      <c r="O179" s="1"/>
      <c r="P179" s="1"/>
      <c r="Q179" s="1"/>
      <c r="R179" s="1"/>
      <c r="S179" s="1"/>
    </row>
    <row r="180" spans="1:11" ht="12">
      <c r="A180" s="21"/>
      <c r="B180" s="20"/>
      <c r="C180" s="20"/>
      <c r="D180" s="20"/>
      <c r="E180" s="20"/>
      <c r="F180" s="20"/>
      <c r="G180" s="20"/>
      <c r="H180" s="20"/>
      <c r="I180" s="22"/>
      <c r="J180" s="22"/>
      <c r="K180" s="8"/>
    </row>
    <row r="181" spans="1:11" ht="12">
      <c r="A181" s="19"/>
      <c r="B181" s="20"/>
      <c r="C181" s="20"/>
      <c r="D181" s="20"/>
      <c r="E181" s="20"/>
      <c r="F181" s="20"/>
      <c r="G181" s="20"/>
      <c r="H181" s="20"/>
      <c r="I181" s="22"/>
      <c r="J181" s="22"/>
      <c r="K181" s="8"/>
    </row>
    <row r="182" spans="1:11" ht="12">
      <c r="A182" s="19"/>
      <c r="B182" s="20"/>
      <c r="C182" s="20"/>
      <c r="D182" s="20"/>
      <c r="E182" s="20"/>
      <c r="F182" s="20"/>
      <c r="G182" s="20"/>
      <c r="H182" s="20"/>
      <c r="I182" s="20"/>
      <c r="J182" s="20"/>
      <c r="K182" s="20"/>
    </row>
    <row r="183" spans="1:11" ht="12">
      <c r="A183" s="35"/>
      <c r="B183" s="20"/>
      <c r="C183" s="20"/>
      <c r="D183" s="20"/>
      <c r="E183" s="20"/>
      <c r="F183" s="20"/>
      <c r="G183" s="20"/>
      <c r="H183" s="20"/>
      <c r="I183" s="20"/>
      <c r="J183" s="20"/>
      <c r="K183" s="20"/>
    </row>
    <row r="184" spans="1:11" ht="12">
      <c r="A184" s="1"/>
      <c r="B184" s="20"/>
      <c r="C184" s="20"/>
      <c r="D184" s="20"/>
      <c r="E184" s="20"/>
      <c r="F184" s="20"/>
      <c r="G184" s="20"/>
      <c r="H184" s="20"/>
      <c r="I184" s="20"/>
      <c r="J184" s="20"/>
      <c r="K184" s="20"/>
    </row>
    <row r="185" spans="1:11" ht="12">
      <c r="A185" s="19"/>
      <c r="B185" s="20"/>
      <c r="C185" s="20"/>
      <c r="D185" s="20"/>
      <c r="E185" s="20"/>
      <c r="F185" s="20"/>
      <c r="G185" s="20"/>
      <c r="H185" s="20"/>
      <c r="I185" s="23"/>
      <c r="J185" s="23"/>
      <c r="K185" s="24"/>
    </row>
    <row r="186" spans="1:11" ht="12">
      <c r="A186" s="19"/>
      <c r="B186" s="20"/>
      <c r="C186" s="20"/>
      <c r="D186" s="20"/>
      <c r="F186" s="20"/>
      <c r="G186" s="20"/>
      <c r="H186" s="20"/>
      <c r="I186" s="17"/>
      <c r="J186" s="17"/>
      <c r="K186" s="25"/>
    </row>
    <row r="187" spans="1:11" ht="18">
      <c r="A187" s="3"/>
      <c r="B187" s="20"/>
      <c r="C187" s="20"/>
      <c r="D187" s="20"/>
      <c r="F187" s="20"/>
      <c r="G187" s="20"/>
      <c r="H187" s="20"/>
      <c r="I187" s="17"/>
      <c r="J187" s="17"/>
      <c r="K187" s="26"/>
    </row>
    <row r="188" spans="1:11" ht="12">
      <c r="A188" s="19"/>
      <c r="B188" s="20"/>
      <c r="C188" s="20"/>
      <c r="D188" s="20"/>
      <c r="F188" s="20"/>
      <c r="G188" s="20"/>
      <c r="H188" s="20"/>
      <c r="I188" s="17"/>
      <c r="J188" s="17"/>
      <c r="K188" s="26"/>
    </row>
    <row r="189" spans="1:11" ht="12.75">
      <c r="A189" s="10"/>
      <c r="B189" s="20"/>
      <c r="C189" s="20"/>
      <c r="D189" s="20"/>
      <c r="E189" s="20"/>
      <c r="F189" s="20"/>
      <c r="G189" s="20"/>
      <c r="H189" s="20"/>
      <c r="I189" s="17"/>
      <c r="J189" s="17"/>
      <c r="K189" s="26"/>
    </row>
    <row r="190" spans="1:11" ht="12">
      <c r="A190" s="19"/>
      <c r="B190" s="20"/>
      <c r="C190" s="20"/>
      <c r="D190" s="20"/>
      <c r="E190" s="20"/>
      <c r="F190" s="20"/>
      <c r="G190" s="20"/>
      <c r="H190" s="20"/>
      <c r="I190" s="17"/>
      <c r="J190" s="17"/>
      <c r="K190" s="26"/>
    </row>
    <row r="191" spans="1:11" ht="12">
      <c r="A191" s="19"/>
      <c r="B191" s="20"/>
      <c r="C191" s="20"/>
      <c r="D191" s="20"/>
      <c r="E191" s="20"/>
      <c r="F191" s="20"/>
      <c r="G191" s="20"/>
      <c r="H191" s="20"/>
      <c r="I191" s="17"/>
      <c r="J191" s="17"/>
      <c r="K191" s="26"/>
    </row>
    <row r="192" spans="1:11" ht="12">
      <c r="A192" s="19"/>
      <c r="B192" s="20"/>
      <c r="C192" s="20"/>
      <c r="D192" s="20"/>
      <c r="E192" s="20"/>
      <c r="F192" s="20"/>
      <c r="G192" s="20"/>
      <c r="H192" s="20"/>
      <c r="I192" s="17"/>
      <c r="J192" s="17"/>
      <c r="K192" s="26"/>
    </row>
    <row r="193" spans="1:11" ht="12">
      <c r="A193" s="19"/>
      <c r="B193" s="20"/>
      <c r="C193" s="20"/>
      <c r="D193" s="20"/>
      <c r="E193" s="20"/>
      <c r="F193" s="20"/>
      <c r="G193" s="20"/>
      <c r="H193" s="20"/>
      <c r="I193" s="17"/>
      <c r="J193" s="17"/>
      <c r="K193" s="26"/>
    </row>
    <row r="194" spans="1:11" ht="12">
      <c r="A194" s="19"/>
      <c r="B194" s="20"/>
      <c r="C194" s="20"/>
      <c r="D194" s="20"/>
      <c r="E194" s="20"/>
      <c r="F194" s="20"/>
      <c r="G194" s="20"/>
      <c r="H194" s="20"/>
      <c r="I194" s="17"/>
      <c r="J194" s="17"/>
      <c r="K194" s="26"/>
    </row>
    <row r="195" spans="1:11" ht="12">
      <c r="A195" s="19"/>
      <c r="B195" s="20"/>
      <c r="C195" s="20"/>
      <c r="D195" s="20"/>
      <c r="E195" s="20"/>
      <c r="F195" s="20"/>
      <c r="G195" s="20"/>
      <c r="H195" s="20"/>
      <c r="I195" s="17"/>
      <c r="J195" s="17"/>
      <c r="K195" s="26"/>
    </row>
    <row r="196" spans="1:19" ht="12">
      <c r="A196" s="19"/>
      <c r="B196" s="20"/>
      <c r="C196" s="20"/>
      <c r="D196" s="20"/>
      <c r="E196" s="20"/>
      <c r="F196" s="20"/>
      <c r="G196" s="20"/>
      <c r="H196" s="20"/>
      <c r="I196" s="17"/>
      <c r="J196" s="17"/>
      <c r="K196" s="26"/>
      <c r="M196" s="34"/>
      <c r="N196" s="34"/>
      <c r="O196" s="34"/>
      <c r="P196" s="34"/>
      <c r="Q196" s="34"/>
      <c r="R196" s="34"/>
      <c r="S196" s="34"/>
    </row>
    <row r="197" spans="1:19" s="34" customFormat="1" ht="12">
      <c r="A197" s="19"/>
      <c r="B197" s="20"/>
      <c r="C197" s="20"/>
      <c r="D197" s="20"/>
      <c r="E197" s="20"/>
      <c r="F197" s="20"/>
      <c r="G197" s="20"/>
      <c r="H197" s="20"/>
      <c r="I197" s="17"/>
      <c r="J197" s="17"/>
      <c r="K197" s="26"/>
      <c r="M197" s="1"/>
      <c r="N197" s="1"/>
      <c r="O197" s="1"/>
      <c r="P197" s="1"/>
      <c r="Q197" s="1"/>
      <c r="R197" s="1"/>
      <c r="S197" s="1"/>
    </row>
    <row r="198" spans="1:11" ht="12">
      <c r="A198" s="19"/>
      <c r="B198" s="20"/>
      <c r="C198" s="20"/>
      <c r="D198" s="20"/>
      <c r="E198" s="20"/>
      <c r="F198" s="20"/>
      <c r="G198" s="20"/>
      <c r="H198" s="20"/>
      <c r="I198" s="27"/>
      <c r="J198" s="27"/>
      <c r="K198" s="23"/>
    </row>
    <row r="199" spans="1:11" ht="12">
      <c r="A199" s="19"/>
      <c r="B199" s="20"/>
      <c r="C199" s="20"/>
      <c r="D199" s="20"/>
      <c r="E199" s="20"/>
      <c r="F199" s="20"/>
      <c r="G199" s="20"/>
      <c r="H199" s="20"/>
      <c r="I199" s="26"/>
      <c r="J199" s="26"/>
      <c r="K199" s="26"/>
    </row>
    <row r="200" spans="1:11" ht="12">
      <c r="A200" s="19"/>
      <c r="B200" s="20"/>
      <c r="C200" s="20"/>
      <c r="D200" s="20"/>
      <c r="E200" s="20"/>
      <c r="F200" s="20"/>
      <c r="G200" s="20"/>
      <c r="H200" s="20"/>
      <c r="I200" s="26"/>
      <c r="J200" s="26"/>
      <c r="K200" s="26"/>
    </row>
    <row r="201" spans="1:11" ht="12.75">
      <c r="A201" s="19"/>
      <c r="B201" s="11"/>
      <c r="C201" s="11"/>
      <c r="D201" s="11"/>
      <c r="E201" s="20"/>
      <c r="F201" s="20"/>
      <c r="G201" s="20"/>
      <c r="H201" s="20"/>
      <c r="I201" s="26"/>
      <c r="J201" s="26"/>
      <c r="K201" s="26"/>
    </row>
    <row r="202" spans="1:11" ht="12.75">
      <c r="A202" s="19"/>
      <c r="B202" s="11"/>
      <c r="C202" s="11"/>
      <c r="D202" s="11"/>
      <c r="E202" s="20"/>
      <c r="F202" s="20"/>
      <c r="G202" s="20"/>
      <c r="H202" s="20"/>
      <c r="I202" s="26"/>
      <c r="J202" s="26"/>
      <c r="K202" s="26"/>
    </row>
    <row r="203" spans="1:11" ht="12">
      <c r="A203" s="19"/>
      <c r="B203" s="20"/>
      <c r="C203" s="20"/>
      <c r="D203" s="20"/>
      <c r="E203" s="20"/>
      <c r="F203" s="20"/>
      <c r="G203" s="20"/>
      <c r="H203" s="20"/>
      <c r="I203" s="17"/>
      <c r="J203" s="17"/>
      <c r="K203" s="26"/>
    </row>
    <row r="204" spans="1:11" ht="12.75">
      <c r="A204" s="19"/>
      <c r="B204" s="11"/>
      <c r="C204" s="11"/>
      <c r="D204" s="11"/>
      <c r="E204" s="20"/>
      <c r="F204" s="20"/>
      <c r="G204" s="20"/>
      <c r="H204" s="20"/>
      <c r="I204" s="26"/>
      <c r="J204" s="26"/>
      <c r="K204" s="26"/>
    </row>
    <row r="205" spans="1:11" ht="12.75">
      <c r="A205" s="10"/>
      <c r="B205" s="2"/>
      <c r="C205" s="2"/>
      <c r="D205" s="2"/>
      <c r="E205" s="2"/>
      <c r="F205" s="2"/>
      <c r="G205" s="2"/>
      <c r="H205" s="2"/>
      <c r="I205" s="2"/>
      <c r="J205" s="2"/>
      <c r="K205" s="2"/>
    </row>
    <row r="206" spans="1:11" ht="12.75">
      <c r="A206" s="10"/>
      <c r="B206" s="2"/>
      <c r="C206" s="2"/>
      <c r="D206" s="2"/>
      <c r="E206" s="2"/>
      <c r="F206" s="2"/>
      <c r="G206" s="2"/>
      <c r="H206" s="2"/>
      <c r="I206" s="2"/>
      <c r="J206" s="2"/>
      <c r="K206" s="2"/>
    </row>
    <row r="207" spans="1:11" ht="12">
      <c r="A207" s="19"/>
      <c r="B207" s="29"/>
      <c r="C207" s="29"/>
      <c r="D207" s="29"/>
      <c r="E207" s="29"/>
      <c r="F207" s="29"/>
      <c r="G207" s="29"/>
      <c r="H207" s="29"/>
      <c r="I207" s="29"/>
      <c r="J207" s="29"/>
      <c r="K207" s="29"/>
    </row>
    <row r="208" spans="1:11" ht="12.75">
      <c r="A208" s="10"/>
      <c r="B208" s="29"/>
      <c r="C208" s="29"/>
      <c r="D208" s="29"/>
      <c r="E208" s="29"/>
      <c r="F208" s="29"/>
      <c r="G208" s="29"/>
      <c r="H208" s="29"/>
      <c r="I208" s="29"/>
      <c r="J208" s="29"/>
      <c r="K208" s="29"/>
    </row>
    <row r="209" ht="12">
      <c r="A209" s="19"/>
    </row>
    <row r="210" ht="12">
      <c r="A210" s="19"/>
    </row>
    <row r="211" ht="12">
      <c r="A211" s="28"/>
    </row>
    <row r="212" ht="12">
      <c r="A212" s="28"/>
    </row>
  </sheetData>
  <sheetProtection/>
  <mergeCells count="8">
    <mergeCell ref="L117:L119"/>
    <mergeCell ref="L125:L127"/>
    <mergeCell ref="L121:L123"/>
    <mergeCell ref="F75:F76"/>
    <mergeCell ref="L14:L17"/>
    <mergeCell ref="L19:L21"/>
    <mergeCell ref="L24:L27"/>
    <mergeCell ref="L102:L104"/>
  </mergeCells>
  <printOptions/>
  <pageMargins left="0.7086614173228347" right="0.31496062992125984" top="0.5905511811023623" bottom="0.2362204724409449" header="0.5118110236220472" footer="0.2755905511811024"/>
  <pageSetup horizontalDpi="600" verticalDpi="600" orientation="portrait" paperSize="9" scale="67" r:id="rId2"/>
  <rowBreaks count="1" manualBreakCount="1">
    <brk id="83" max="11" man="1"/>
  </rowBreaks>
  <drawing r:id="rId1"/>
</worksheet>
</file>

<file path=xl/worksheets/sheet3.xml><?xml version="1.0" encoding="utf-8"?>
<worksheet xmlns="http://schemas.openxmlformats.org/spreadsheetml/2006/main" xmlns:r="http://schemas.openxmlformats.org/officeDocument/2006/relationships">
  <dimension ref="A1:L193"/>
  <sheetViews>
    <sheetView zoomScalePageLayoutView="0" workbookViewId="0" topLeftCell="D1">
      <selection activeCell="H189" sqref="H189"/>
    </sheetView>
  </sheetViews>
  <sheetFormatPr defaultColWidth="11.00390625" defaultRowHeight="14.25"/>
  <cols>
    <col min="1" max="1" width="38.375" style="0" bestFit="1" customWidth="1"/>
    <col min="2" max="2" width="59.25390625" style="0" customWidth="1"/>
    <col min="3" max="3" width="58.375" style="0" customWidth="1"/>
    <col min="4" max="4" width="56.125" style="0" customWidth="1"/>
    <col min="5" max="5" width="9.75390625" style="0" bestFit="1" customWidth="1"/>
    <col min="6" max="6" width="18.625" style="0" customWidth="1"/>
    <col min="7" max="7" width="9.375" style="0" bestFit="1" customWidth="1"/>
    <col min="8" max="8" width="15.375" style="0" bestFit="1" customWidth="1"/>
    <col min="9" max="9" width="9.375" style="0" bestFit="1" customWidth="1"/>
    <col min="10" max="10" width="12.00390625" style="0" customWidth="1"/>
    <col min="11" max="11" width="24.125" style="0" bestFit="1" customWidth="1"/>
    <col min="12" max="12" width="23.625" style="0" bestFit="1" customWidth="1"/>
  </cols>
  <sheetData>
    <row r="1" spans="1:12" ht="14.25">
      <c r="A1" s="80" t="s">
        <v>130</v>
      </c>
      <c r="B1" s="80" t="s">
        <v>131</v>
      </c>
      <c r="C1" s="80" t="s">
        <v>132</v>
      </c>
      <c r="D1" s="80" t="s">
        <v>133</v>
      </c>
      <c r="E1" s="80" t="s">
        <v>134</v>
      </c>
      <c r="F1" s="80" t="s">
        <v>135</v>
      </c>
      <c r="G1" s="80" t="s">
        <v>136</v>
      </c>
      <c r="H1" s="80" t="s">
        <v>137</v>
      </c>
      <c r="I1" s="80" t="s">
        <v>138</v>
      </c>
      <c r="J1" s="80" t="s">
        <v>139</v>
      </c>
      <c r="K1" s="80" t="s">
        <v>140</v>
      </c>
      <c r="L1" s="80" t="s">
        <v>141</v>
      </c>
    </row>
    <row r="2" spans="1:10" ht="13.5">
      <c r="A2" t="s">
        <v>142</v>
      </c>
      <c r="B2" t="s">
        <v>143</v>
      </c>
      <c r="C2" t="s">
        <v>144</v>
      </c>
      <c r="D2" t="s">
        <v>145</v>
      </c>
      <c r="E2" t="s">
        <v>146</v>
      </c>
      <c r="F2" t="s">
        <v>3</v>
      </c>
      <c r="G2" t="s">
        <v>147</v>
      </c>
      <c r="H2" s="81" t="s">
        <v>148</v>
      </c>
      <c r="I2" t="b">
        <v>0</v>
      </c>
      <c r="J2" t="s">
        <v>149</v>
      </c>
    </row>
    <row r="3" spans="1:10" ht="13.5">
      <c r="A3" t="s">
        <v>142</v>
      </c>
      <c r="B3" t="s">
        <v>143</v>
      </c>
      <c r="C3" t="s">
        <v>144</v>
      </c>
      <c r="D3" t="s">
        <v>145</v>
      </c>
      <c r="E3" t="s">
        <v>150</v>
      </c>
      <c r="F3" t="s">
        <v>1</v>
      </c>
      <c r="G3" t="s">
        <v>151</v>
      </c>
      <c r="H3" s="81" t="s">
        <v>148</v>
      </c>
      <c r="I3" t="b">
        <v>0</v>
      </c>
      <c r="J3" t="s">
        <v>152</v>
      </c>
    </row>
    <row r="4" spans="1:10" ht="13.5">
      <c r="A4" t="s">
        <v>142</v>
      </c>
      <c r="B4" t="s">
        <v>143</v>
      </c>
      <c r="C4" t="s">
        <v>144</v>
      </c>
      <c r="D4" t="s">
        <v>153</v>
      </c>
      <c r="E4" t="s">
        <v>154</v>
      </c>
      <c r="F4" t="s">
        <v>3</v>
      </c>
      <c r="G4" t="s">
        <v>147</v>
      </c>
      <c r="H4" s="81" t="s">
        <v>148</v>
      </c>
      <c r="I4" t="b">
        <v>0</v>
      </c>
      <c r="J4" t="s">
        <v>149</v>
      </c>
    </row>
    <row r="5" spans="1:10" ht="13.5">
      <c r="A5" t="s">
        <v>142</v>
      </c>
      <c r="B5" t="s">
        <v>143</v>
      </c>
      <c r="C5" t="s">
        <v>144</v>
      </c>
      <c r="D5" t="s">
        <v>153</v>
      </c>
      <c r="E5" t="s">
        <v>155</v>
      </c>
      <c r="F5" t="s">
        <v>1</v>
      </c>
      <c r="G5" t="s">
        <v>151</v>
      </c>
      <c r="H5" s="81" t="s">
        <v>148</v>
      </c>
      <c r="I5" t="b">
        <v>0</v>
      </c>
      <c r="J5" t="s">
        <v>152</v>
      </c>
    </row>
    <row r="6" spans="1:10" ht="13.5">
      <c r="A6" t="s">
        <v>142</v>
      </c>
      <c r="B6" t="s">
        <v>143</v>
      </c>
      <c r="C6" t="s">
        <v>156</v>
      </c>
      <c r="D6" t="s">
        <v>145</v>
      </c>
      <c r="E6" t="s">
        <v>157</v>
      </c>
      <c r="F6" t="s">
        <v>3</v>
      </c>
      <c r="G6" t="s">
        <v>147</v>
      </c>
      <c r="H6" s="81" t="s">
        <v>148</v>
      </c>
      <c r="I6" t="b">
        <v>0</v>
      </c>
      <c r="J6" t="s">
        <v>149</v>
      </c>
    </row>
    <row r="7" spans="1:10" ht="13.5">
      <c r="A7" t="s">
        <v>142</v>
      </c>
      <c r="B7" t="s">
        <v>143</v>
      </c>
      <c r="C7" t="s">
        <v>156</v>
      </c>
      <c r="D7" t="s">
        <v>145</v>
      </c>
      <c r="E7" t="s">
        <v>158</v>
      </c>
      <c r="F7" t="s">
        <v>1</v>
      </c>
      <c r="G7" t="s">
        <v>151</v>
      </c>
      <c r="H7" s="81" t="s">
        <v>148</v>
      </c>
      <c r="I7" t="b">
        <v>0</v>
      </c>
      <c r="J7" t="s">
        <v>152</v>
      </c>
    </row>
    <row r="8" spans="1:10" ht="13.5">
      <c r="A8" t="s">
        <v>142</v>
      </c>
      <c r="B8" t="s">
        <v>143</v>
      </c>
      <c r="C8" t="s">
        <v>156</v>
      </c>
      <c r="D8" t="s">
        <v>153</v>
      </c>
      <c r="E8" t="s">
        <v>159</v>
      </c>
      <c r="F8" t="s">
        <v>3</v>
      </c>
      <c r="G8" t="s">
        <v>147</v>
      </c>
      <c r="H8" s="81" t="s">
        <v>148</v>
      </c>
      <c r="I8" t="b">
        <v>0</v>
      </c>
      <c r="J8" t="s">
        <v>149</v>
      </c>
    </row>
    <row r="9" spans="1:10" ht="13.5">
      <c r="A9" t="s">
        <v>142</v>
      </c>
      <c r="B9" t="s">
        <v>143</v>
      </c>
      <c r="C9" t="s">
        <v>156</v>
      </c>
      <c r="D9" t="s">
        <v>153</v>
      </c>
      <c r="E9" t="s">
        <v>160</v>
      </c>
      <c r="F9" t="s">
        <v>1</v>
      </c>
      <c r="G9" t="s">
        <v>151</v>
      </c>
      <c r="H9" s="81" t="s">
        <v>148</v>
      </c>
      <c r="I9" t="b">
        <v>0</v>
      </c>
      <c r="J9" t="s">
        <v>152</v>
      </c>
    </row>
    <row r="10" spans="1:10" ht="13.5">
      <c r="A10" t="s">
        <v>142</v>
      </c>
      <c r="B10" t="s">
        <v>143</v>
      </c>
      <c r="C10" t="s">
        <v>161</v>
      </c>
      <c r="D10" t="s">
        <v>145</v>
      </c>
      <c r="E10" t="s">
        <v>162</v>
      </c>
      <c r="F10" t="s">
        <v>3</v>
      </c>
      <c r="G10" t="s">
        <v>147</v>
      </c>
      <c r="H10" s="81" t="s">
        <v>148</v>
      </c>
      <c r="I10" t="b">
        <v>0</v>
      </c>
      <c r="J10" t="s">
        <v>149</v>
      </c>
    </row>
    <row r="11" spans="1:10" ht="13.5">
      <c r="A11" t="s">
        <v>142</v>
      </c>
      <c r="B11" t="s">
        <v>143</v>
      </c>
      <c r="C11" t="s">
        <v>161</v>
      </c>
      <c r="D11" t="s">
        <v>145</v>
      </c>
      <c r="E11" t="s">
        <v>163</v>
      </c>
      <c r="F11" t="s">
        <v>1</v>
      </c>
      <c r="G11" t="s">
        <v>151</v>
      </c>
      <c r="H11" s="81" t="s">
        <v>148</v>
      </c>
      <c r="I11" t="b">
        <v>0</v>
      </c>
      <c r="J11" t="s">
        <v>152</v>
      </c>
    </row>
    <row r="12" spans="1:10" ht="13.5">
      <c r="A12" t="s">
        <v>142</v>
      </c>
      <c r="B12" t="s">
        <v>143</v>
      </c>
      <c r="C12" t="s">
        <v>161</v>
      </c>
      <c r="D12" t="s">
        <v>153</v>
      </c>
      <c r="E12" t="s">
        <v>164</v>
      </c>
      <c r="F12" t="s">
        <v>3</v>
      </c>
      <c r="G12" t="s">
        <v>147</v>
      </c>
      <c r="H12" s="81" t="s">
        <v>148</v>
      </c>
      <c r="I12" t="b">
        <v>0</v>
      </c>
      <c r="J12" t="s">
        <v>149</v>
      </c>
    </row>
    <row r="13" spans="1:10" ht="13.5">
      <c r="A13" t="s">
        <v>142</v>
      </c>
      <c r="B13" t="s">
        <v>143</v>
      </c>
      <c r="C13" t="s">
        <v>161</v>
      </c>
      <c r="D13" t="s">
        <v>153</v>
      </c>
      <c r="E13" t="s">
        <v>165</v>
      </c>
      <c r="F13" t="s">
        <v>1</v>
      </c>
      <c r="G13" t="s">
        <v>151</v>
      </c>
      <c r="H13" s="81" t="s">
        <v>148</v>
      </c>
      <c r="I13" t="b">
        <v>0</v>
      </c>
      <c r="J13" t="s">
        <v>152</v>
      </c>
    </row>
    <row r="14" spans="1:10" ht="13.5">
      <c r="A14" t="s">
        <v>142</v>
      </c>
      <c r="B14" t="s">
        <v>143</v>
      </c>
      <c r="C14" t="s">
        <v>166</v>
      </c>
      <c r="D14" t="s">
        <v>145</v>
      </c>
      <c r="E14" t="s">
        <v>167</v>
      </c>
      <c r="F14" t="s">
        <v>3</v>
      </c>
      <c r="G14" t="s">
        <v>147</v>
      </c>
      <c r="H14" s="81" t="s">
        <v>148</v>
      </c>
      <c r="I14" t="b">
        <v>0</v>
      </c>
      <c r="J14" t="s">
        <v>149</v>
      </c>
    </row>
    <row r="15" spans="1:10" ht="13.5">
      <c r="A15" t="s">
        <v>142</v>
      </c>
      <c r="B15" t="s">
        <v>143</v>
      </c>
      <c r="C15" t="s">
        <v>166</v>
      </c>
      <c r="D15" t="s">
        <v>145</v>
      </c>
      <c r="E15" t="s">
        <v>168</v>
      </c>
      <c r="F15" t="s">
        <v>1</v>
      </c>
      <c r="G15" t="s">
        <v>151</v>
      </c>
      <c r="H15" s="81" t="s">
        <v>148</v>
      </c>
      <c r="I15" t="b">
        <v>0</v>
      </c>
      <c r="J15" t="s">
        <v>152</v>
      </c>
    </row>
    <row r="16" spans="1:10" ht="13.5">
      <c r="A16" t="s">
        <v>142</v>
      </c>
      <c r="B16" t="s">
        <v>143</v>
      </c>
      <c r="C16" t="s">
        <v>166</v>
      </c>
      <c r="D16" t="s">
        <v>153</v>
      </c>
      <c r="E16" t="s">
        <v>169</v>
      </c>
      <c r="F16" t="s">
        <v>3</v>
      </c>
      <c r="G16" t="s">
        <v>147</v>
      </c>
      <c r="H16" s="81" t="s">
        <v>148</v>
      </c>
      <c r="I16" t="b">
        <v>0</v>
      </c>
      <c r="J16" t="s">
        <v>149</v>
      </c>
    </row>
    <row r="17" spans="1:10" ht="13.5">
      <c r="A17" t="s">
        <v>142</v>
      </c>
      <c r="B17" t="s">
        <v>143</v>
      </c>
      <c r="C17" t="s">
        <v>166</v>
      </c>
      <c r="D17" t="s">
        <v>153</v>
      </c>
      <c r="E17" t="s">
        <v>170</v>
      </c>
      <c r="F17" t="s">
        <v>1</v>
      </c>
      <c r="G17" t="s">
        <v>151</v>
      </c>
      <c r="H17" s="81" t="s">
        <v>148</v>
      </c>
      <c r="I17" t="b">
        <v>0</v>
      </c>
      <c r="J17" t="s">
        <v>152</v>
      </c>
    </row>
    <row r="18" spans="1:10" ht="13.5">
      <c r="A18" t="s">
        <v>142</v>
      </c>
      <c r="B18" t="s">
        <v>143</v>
      </c>
      <c r="C18" t="s">
        <v>171</v>
      </c>
      <c r="D18" t="s">
        <v>145</v>
      </c>
      <c r="E18" t="s">
        <v>73</v>
      </c>
      <c r="F18" t="s">
        <v>3</v>
      </c>
      <c r="G18" t="s">
        <v>147</v>
      </c>
      <c r="H18" s="83">
        <f>PRICAT!H36</f>
        <v>0.04219597727481361</v>
      </c>
      <c r="I18" t="b">
        <v>0</v>
      </c>
      <c r="J18" t="s">
        <v>149</v>
      </c>
    </row>
    <row r="19" spans="1:10" ht="13.5">
      <c r="A19" t="s">
        <v>142</v>
      </c>
      <c r="B19" t="s">
        <v>143</v>
      </c>
      <c r="C19" t="s">
        <v>171</v>
      </c>
      <c r="D19" t="s">
        <v>145</v>
      </c>
      <c r="E19" t="s">
        <v>74</v>
      </c>
      <c r="F19" t="s">
        <v>1</v>
      </c>
      <c r="G19" t="s">
        <v>151</v>
      </c>
      <c r="H19" s="83">
        <f>PRICAT!L36</f>
        <v>0.04208155269531317</v>
      </c>
      <c r="I19" t="b">
        <v>0</v>
      </c>
      <c r="J19" t="s">
        <v>152</v>
      </c>
    </row>
    <row r="20" spans="1:10" ht="13.5">
      <c r="A20" t="s">
        <v>142</v>
      </c>
      <c r="B20" t="s">
        <v>143</v>
      </c>
      <c r="C20" t="s">
        <v>171</v>
      </c>
      <c r="D20" t="s">
        <v>153</v>
      </c>
      <c r="E20" t="s">
        <v>75</v>
      </c>
      <c r="F20" t="s">
        <v>3</v>
      </c>
      <c r="G20" t="s">
        <v>147</v>
      </c>
      <c r="H20" s="83">
        <f>PRICAT!H47</f>
        <v>0.2517421138671297</v>
      </c>
      <c r="I20" t="b">
        <v>0</v>
      </c>
      <c r="J20" t="s">
        <v>149</v>
      </c>
    </row>
    <row r="21" spans="1:10" ht="13.5">
      <c r="A21" t="s">
        <v>142</v>
      </c>
      <c r="B21" t="s">
        <v>143</v>
      </c>
      <c r="C21" t="s">
        <v>171</v>
      </c>
      <c r="D21" t="s">
        <v>153</v>
      </c>
      <c r="E21" t="s">
        <v>76</v>
      </c>
      <c r="F21" t="s">
        <v>1</v>
      </c>
      <c r="G21" t="s">
        <v>151</v>
      </c>
      <c r="H21" s="83">
        <f>PRICAT!L47</f>
        <v>0.011487816752835018</v>
      </c>
      <c r="I21" t="b">
        <v>0</v>
      </c>
      <c r="J21" t="s">
        <v>152</v>
      </c>
    </row>
    <row r="22" spans="1:10" ht="13.5">
      <c r="A22" t="s">
        <v>142</v>
      </c>
      <c r="B22" t="s">
        <v>143</v>
      </c>
      <c r="C22" t="s">
        <v>172</v>
      </c>
      <c r="D22" t="s">
        <v>145</v>
      </c>
      <c r="E22" t="s">
        <v>77</v>
      </c>
      <c r="F22" t="s">
        <v>3</v>
      </c>
      <c r="G22" t="s">
        <v>147</v>
      </c>
      <c r="H22" s="83">
        <f>PRICAT!H37</f>
        <v>0.04460831517273428</v>
      </c>
      <c r="I22" t="b">
        <v>0</v>
      </c>
      <c r="J22" t="s">
        <v>149</v>
      </c>
    </row>
    <row r="23" spans="1:10" ht="13.5">
      <c r="A23" t="s">
        <v>142</v>
      </c>
      <c r="B23" t="s">
        <v>143</v>
      </c>
      <c r="C23" t="s">
        <v>172</v>
      </c>
      <c r="D23" t="s">
        <v>145</v>
      </c>
      <c r="E23" t="s">
        <v>79</v>
      </c>
      <c r="F23" t="s">
        <v>1</v>
      </c>
      <c r="G23" t="s">
        <v>151</v>
      </c>
      <c r="H23" s="83">
        <f>PRICAT!L37</f>
        <v>0.05038310516916814</v>
      </c>
      <c r="I23" t="b">
        <v>0</v>
      </c>
      <c r="J23" t="s">
        <v>152</v>
      </c>
    </row>
    <row r="24" spans="1:10" ht="13.5">
      <c r="A24" t="s">
        <v>142</v>
      </c>
      <c r="B24" t="s">
        <v>143</v>
      </c>
      <c r="C24" t="s">
        <v>172</v>
      </c>
      <c r="D24" t="s">
        <v>153</v>
      </c>
      <c r="E24" t="s">
        <v>81</v>
      </c>
      <c r="F24" t="s">
        <v>3</v>
      </c>
      <c r="G24" t="s">
        <v>147</v>
      </c>
      <c r="H24" s="83">
        <f>PRICAT!H48</f>
        <v>0.3226430194752866</v>
      </c>
      <c r="I24" t="b">
        <v>0</v>
      </c>
      <c r="J24" t="s">
        <v>149</v>
      </c>
    </row>
    <row r="25" spans="1:10" ht="13.5">
      <c r="A25" t="s">
        <v>142</v>
      </c>
      <c r="B25" t="s">
        <v>143</v>
      </c>
      <c r="C25" t="s">
        <v>172</v>
      </c>
      <c r="D25" t="s">
        <v>153</v>
      </c>
      <c r="E25" t="s">
        <v>83</v>
      </c>
      <c r="F25" t="s">
        <v>1</v>
      </c>
      <c r="G25" t="s">
        <v>151</v>
      </c>
      <c r="H25" s="83">
        <f>PRICAT!L48</f>
        <v>0.009790038340995493</v>
      </c>
      <c r="I25" t="b">
        <v>0</v>
      </c>
      <c r="J25" t="s">
        <v>152</v>
      </c>
    </row>
    <row r="26" spans="1:10" ht="13.5">
      <c r="A26" t="s">
        <v>142</v>
      </c>
      <c r="B26" t="s">
        <v>143</v>
      </c>
      <c r="C26" t="s">
        <v>173</v>
      </c>
      <c r="D26" t="s">
        <v>145</v>
      </c>
      <c r="E26" t="s">
        <v>78</v>
      </c>
      <c r="F26" t="s">
        <v>3</v>
      </c>
      <c r="G26" t="s">
        <v>147</v>
      </c>
      <c r="H26" s="83">
        <f>PRICAT!H38</f>
        <v>0.054819917307496746</v>
      </c>
      <c r="I26" t="b">
        <v>0</v>
      </c>
      <c r="J26" t="s">
        <v>149</v>
      </c>
    </row>
    <row r="27" spans="1:10" ht="13.5">
      <c r="A27" t="s">
        <v>142</v>
      </c>
      <c r="B27" t="s">
        <v>143</v>
      </c>
      <c r="C27" t="s">
        <v>173</v>
      </c>
      <c r="D27" t="s">
        <v>145</v>
      </c>
      <c r="E27" t="s">
        <v>80</v>
      </c>
      <c r="F27" t="s">
        <v>1</v>
      </c>
      <c r="G27" t="s">
        <v>151</v>
      </c>
      <c r="H27" s="83">
        <f>PRICAT!L38</f>
        <v>0.06029273056565374</v>
      </c>
      <c r="I27" t="b">
        <v>0</v>
      </c>
      <c r="J27" t="s">
        <v>152</v>
      </c>
    </row>
    <row r="28" spans="1:10" ht="13.5">
      <c r="A28" t="s">
        <v>142</v>
      </c>
      <c r="B28" t="s">
        <v>143</v>
      </c>
      <c r="C28" t="s">
        <v>173</v>
      </c>
      <c r="D28" t="s">
        <v>153</v>
      </c>
      <c r="E28" t="s">
        <v>82</v>
      </c>
      <c r="F28" t="s">
        <v>3</v>
      </c>
      <c r="G28" t="s">
        <v>147</v>
      </c>
      <c r="H28" s="83">
        <f>PRICAT!H49</f>
        <v>0.38093672423220815</v>
      </c>
      <c r="I28" t="b">
        <v>0</v>
      </c>
      <c r="J28" t="s">
        <v>149</v>
      </c>
    </row>
    <row r="29" spans="1:10" ht="13.5">
      <c r="A29" t="s">
        <v>142</v>
      </c>
      <c r="B29" t="s">
        <v>143</v>
      </c>
      <c r="C29" t="s">
        <v>173</v>
      </c>
      <c r="D29" t="s">
        <v>153</v>
      </c>
      <c r="E29" t="s">
        <v>84</v>
      </c>
      <c r="F29" t="s">
        <v>1</v>
      </c>
      <c r="G29" t="s">
        <v>151</v>
      </c>
      <c r="H29" s="83">
        <f>PRICAT!L49</f>
        <v>0.012679676754645881</v>
      </c>
      <c r="I29" t="b">
        <v>0</v>
      </c>
      <c r="J29" t="s">
        <v>152</v>
      </c>
    </row>
    <row r="30" spans="1:10" ht="13.5">
      <c r="A30" t="s">
        <v>142</v>
      </c>
      <c r="B30" t="s">
        <v>174</v>
      </c>
      <c r="C30" t="s">
        <v>175</v>
      </c>
      <c r="D30" t="s">
        <v>176</v>
      </c>
      <c r="E30" t="s">
        <v>67</v>
      </c>
      <c r="F30" t="s">
        <v>23</v>
      </c>
      <c r="G30" t="s">
        <v>177</v>
      </c>
      <c r="H30" s="83">
        <f>PRICAT!L24</f>
        <v>0.13150684931506848</v>
      </c>
      <c r="I30" t="b">
        <v>0</v>
      </c>
      <c r="J30" t="s">
        <v>149</v>
      </c>
    </row>
    <row r="31" spans="1:10" ht="13.5">
      <c r="A31" t="s">
        <v>142</v>
      </c>
      <c r="B31" t="s">
        <v>174</v>
      </c>
      <c r="C31" t="s">
        <v>178</v>
      </c>
      <c r="D31" t="s">
        <v>176</v>
      </c>
      <c r="E31" t="s">
        <v>60</v>
      </c>
      <c r="F31" t="s">
        <v>1</v>
      </c>
      <c r="G31" t="s">
        <v>151</v>
      </c>
      <c r="H31" s="83">
        <f>PRICAT!L12</f>
        <v>0.07629874475550694</v>
      </c>
      <c r="I31" t="b">
        <v>0</v>
      </c>
      <c r="J31" t="s">
        <v>152</v>
      </c>
    </row>
    <row r="32" spans="1:10" ht="13.5">
      <c r="A32" t="s">
        <v>142</v>
      </c>
      <c r="B32" t="s">
        <v>174</v>
      </c>
      <c r="C32" t="s">
        <v>179</v>
      </c>
      <c r="D32" t="s">
        <v>176</v>
      </c>
      <c r="E32" t="s">
        <v>61</v>
      </c>
      <c r="F32" t="s">
        <v>1</v>
      </c>
      <c r="G32" t="s">
        <v>151</v>
      </c>
      <c r="H32" s="83">
        <f>PRICAT!L14</f>
        <v>0.03814937237775347</v>
      </c>
      <c r="I32" t="b">
        <v>0</v>
      </c>
      <c r="J32" t="s">
        <v>152</v>
      </c>
    </row>
    <row r="33" spans="1:10" ht="13.5">
      <c r="A33" t="s">
        <v>142</v>
      </c>
      <c r="B33" t="s">
        <v>174</v>
      </c>
      <c r="C33" t="s">
        <v>180</v>
      </c>
      <c r="D33" t="s">
        <v>176</v>
      </c>
      <c r="E33" t="s">
        <v>64</v>
      </c>
      <c r="F33" t="s">
        <v>1</v>
      </c>
      <c r="G33" t="s">
        <v>151</v>
      </c>
      <c r="H33" s="83">
        <f>PRICAT!L14</f>
        <v>0.03814937237775347</v>
      </c>
      <c r="I33" t="b">
        <v>0</v>
      </c>
      <c r="J33" t="s">
        <v>152</v>
      </c>
    </row>
    <row r="34" spans="1:10" ht="13.5">
      <c r="A34" t="s">
        <v>142</v>
      </c>
      <c r="B34" t="s">
        <v>174</v>
      </c>
      <c r="C34" t="s">
        <v>181</v>
      </c>
      <c r="D34" t="s">
        <v>176</v>
      </c>
      <c r="E34" t="s">
        <v>182</v>
      </c>
      <c r="F34" t="s">
        <v>1</v>
      </c>
      <c r="G34" t="s">
        <v>151</v>
      </c>
      <c r="H34" s="81" t="s">
        <v>148</v>
      </c>
      <c r="I34" t="b">
        <v>0</v>
      </c>
      <c r="J34" t="s">
        <v>152</v>
      </c>
    </row>
    <row r="35" spans="1:10" ht="13.5">
      <c r="A35" t="s">
        <v>142</v>
      </c>
      <c r="B35" t="s">
        <v>174</v>
      </c>
      <c r="C35" t="s">
        <v>183</v>
      </c>
      <c r="D35" t="s">
        <v>176</v>
      </c>
      <c r="E35" t="s">
        <v>68</v>
      </c>
      <c r="F35" t="s">
        <v>1</v>
      </c>
      <c r="G35" t="s">
        <v>151</v>
      </c>
      <c r="H35" s="83">
        <f>PRICAT!L19</f>
        <v>0.03814937237775347</v>
      </c>
      <c r="I35" t="b">
        <v>0</v>
      </c>
      <c r="J35" t="s">
        <v>152</v>
      </c>
    </row>
    <row r="36" spans="1:10" ht="13.5">
      <c r="A36" t="s">
        <v>142</v>
      </c>
      <c r="B36" t="s">
        <v>174</v>
      </c>
      <c r="C36" t="s">
        <v>184</v>
      </c>
      <c r="D36" t="s">
        <v>176</v>
      </c>
      <c r="E36" t="s">
        <v>71</v>
      </c>
      <c r="F36" t="s">
        <v>1</v>
      </c>
      <c r="G36" t="s">
        <v>151</v>
      </c>
      <c r="H36" s="83">
        <f>PRICAT!L19</f>
        <v>0.03814937237775347</v>
      </c>
      <c r="I36" t="b">
        <v>0</v>
      </c>
      <c r="J36" t="s">
        <v>152</v>
      </c>
    </row>
    <row r="37" spans="1:10" ht="13.5">
      <c r="A37" t="s">
        <v>142</v>
      </c>
      <c r="B37" t="s">
        <v>174</v>
      </c>
      <c r="C37" t="s">
        <v>185</v>
      </c>
      <c r="D37" t="s">
        <v>176</v>
      </c>
      <c r="E37" t="s">
        <v>63</v>
      </c>
      <c r="F37" t="s">
        <v>1</v>
      </c>
      <c r="G37" t="s">
        <v>151</v>
      </c>
      <c r="H37" s="83">
        <f>PRICAT!L14</f>
        <v>0.03814937237775347</v>
      </c>
      <c r="I37" t="b">
        <v>0</v>
      </c>
      <c r="J37" t="s">
        <v>152</v>
      </c>
    </row>
    <row r="38" spans="1:10" ht="13.5">
      <c r="A38" t="s">
        <v>142</v>
      </c>
      <c r="B38" t="s">
        <v>174</v>
      </c>
      <c r="C38" t="s">
        <v>186</v>
      </c>
      <c r="D38" t="s">
        <v>176</v>
      </c>
      <c r="E38" t="s">
        <v>66</v>
      </c>
      <c r="F38" t="s">
        <v>1</v>
      </c>
      <c r="G38" t="s">
        <v>151</v>
      </c>
      <c r="H38" s="83">
        <f>PRICAT!L14</f>
        <v>0.03814937237775347</v>
      </c>
      <c r="I38" t="b">
        <v>0</v>
      </c>
      <c r="J38" t="s">
        <v>152</v>
      </c>
    </row>
    <row r="39" spans="1:10" ht="13.5">
      <c r="A39" t="s">
        <v>142</v>
      </c>
      <c r="B39" t="s">
        <v>187</v>
      </c>
      <c r="C39" t="s">
        <v>188</v>
      </c>
      <c r="D39" t="s">
        <v>176</v>
      </c>
      <c r="E39" t="s">
        <v>189</v>
      </c>
      <c r="F39" t="s">
        <v>190</v>
      </c>
      <c r="G39" t="s">
        <v>147</v>
      </c>
      <c r="H39" s="81" t="s">
        <v>148</v>
      </c>
      <c r="I39" t="b">
        <v>0</v>
      </c>
      <c r="J39" t="s">
        <v>149</v>
      </c>
    </row>
    <row r="40" spans="1:10" ht="13.5">
      <c r="A40" t="s">
        <v>142</v>
      </c>
      <c r="B40" t="s">
        <v>187</v>
      </c>
      <c r="C40" t="s">
        <v>188</v>
      </c>
      <c r="D40" t="s">
        <v>176</v>
      </c>
      <c r="E40" t="s">
        <v>191</v>
      </c>
      <c r="F40" t="s">
        <v>1</v>
      </c>
      <c r="G40" t="s">
        <v>151</v>
      </c>
      <c r="H40" s="81" t="s">
        <v>148</v>
      </c>
      <c r="I40" t="b">
        <v>0</v>
      </c>
      <c r="J40" t="s">
        <v>152</v>
      </c>
    </row>
    <row r="41" spans="1:10" ht="13.5">
      <c r="A41" t="s">
        <v>142</v>
      </c>
      <c r="B41" t="s">
        <v>187</v>
      </c>
      <c r="C41" t="s">
        <v>192</v>
      </c>
      <c r="D41" t="s">
        <v>176</v>
      </c>
      <c r="E41" t="s">
        <v>193</v>
      </c>
      <c r="F41" t="s">
        <v>190</v>
      </c>
      <c r="G41" t="s">
        <v>147</v>
      </c>
      <c r="H41" s="81" t="s">
        <v>148</v>
      </c>
      <c r="I41" t="b">
        <v>0</v>
      </c>
      <c r="J41" t="s">
        <v>149</v>
      </c>
    </row>
    <row r="42" spans="1:10" ht="13.5">
      <c r="A42" t="s">
        <v>142</v>
      </c>
      <c r="B42" t="s">
        <v>187</v>
      </c>
      <c r="C42" t="s">
        <v>192</v>
      </c>
      <c r="D42" t="s">
        <v>176</v>
      </c>
      <c r="E42" t="s">
        <v>194</v>
      </c>
      <c r="F42" t="s">
        <v>1</v>
      </c>
      <c r="G42" t="s">
        <v>151</v>
      </c>
      <c r="H42" s="81" t="s">
        <v>148</v>
      </c>
      <c r="I42" t="b">
        <v>0</v>
      </c>
      <c r="J42" t="s">
        <v>152</v>
      </c>
    </row>
    <row r="43" spans="1:10" ht="13.5">
      <c r="A43" t="s">
        <v>142</v>
      </c>
      <c r="B43" t="s">
        <v>187</v>
      </c>
      <c r="C43" t="s">
        <v>195</v>
      </c>
      <c r="D43" t="s">
        <v>176</v>
      </c>
      <c r="E43" t="s">
        <v>196</v>
      </c>
      <c r="F43" t="s">
        <v>190</v>
      </c>
      <c r="G43" t="s">
        <v>147</v>
      </c>
      <c r="H43" s="81" t="s">
        <v>148</v>
      </c>
      <c r="I43" t="b">
        <v>0</v>
      </c>
      <c r="J43" t="s">
        <v>149</v>
      </c>
    </row>
    <row r="44" spans="1:10" ht="13.5">
      <c r="A44" t="s">
        <v>142</v>
      </c>
      <c r="B44" t="s">
        <v>187</v>
      </c>
      <c r="C44" t="s">
        <v>195</v>
      </c>
      <c r="D44" t="s">
        <v>176</v>
      </c>
      <c r="E44" t="s">
        <v>197</v>
      </c>
      <c r="F44" t="s">
        <v>1</v>
      </c>
      <c r="G44" t="s">
        <v>151</v>
      </c>
      <c r="H44" s="81" t="s">
        <v>148</v>
      </c>
      <c r="I44" t="b">
        <v>0</v>
      </c>
      <c r="J44" t="s">
        <v>152</v>
      </c>
    </row>
    <row r="45" spans="1:10" ht="13.5">
      <c r="A45" t="s">
        <v>142</v>
      </c>
      <c r="B45" t="s">
        <v>187</v>
      </c>
      <c r="C45" t="s">
        <v>198</v>
      </c>
      <c r="D45" t="s">
        <v>176</v>
      </c>
      <c r="E45" t="s">
        <v>199</v>
      </c>
      <c r="F45" t="s">
        <v>190</v>
      </c>
      <c r="G45" t="s">
        <v>147</v>
      </c>
      <c r="H45" s="81" t="s">
        <v>148</v>
      </c>
      <c r="I45" t="b">
        <v>0</v>
      </c>
      <c r="J45" t="s">
        <v>149</v>
      </c>
    </row>
    <row r="46" spans="1:10" ht="13.5">
      <c r="A46" t="s">
        <v>142</v>
      </c>
      <c r="B46" t="s">
        <v>187</v>
      </c>
      <c r="C46" t="s">
        <v>198</v>
      </c>
      <c r="D46" t="s">
        <v>176</v>
      </c>
      <c r="E46" t="s">
        <v>200</v>
      </c>
      <c r="F46" t="s">
        <v>1</v>
      </c>
      <c r="G46" t="s">
        <v>151</v>
      </c>
      <c r="H46" s="81" t="s">
        <v>148</v>
      </c>
      <c r="I46" t="b">
        <v>0</v>
      </c>
      <c r="J46" t="s">
        <v>152</v>
      </c>
    </row>
    <row r="47" spans="1:10" ht="13.5">
      <c r="A47" t="s">
        <v>142</v>
      </c>
      <c r="B47" t="s">
        <v>187</v>
      </c>
      <c r="C47" t="s">
        <v>201</v>
      </c>
      <c r="D47" t="s">
        <v>176</v>
      </c>
      <c r="E47" t="s">
        <v>202</v>
      </c>
      <c r="F47" t="s">
        <v>190</v>
      </c>
      <c r="G47" t="s">
        <v>147</v>
      </c>
      <c r="H47" s="81" t="s">
        <v>148</v>
      </c>
      <c r="I47" t="b">
        <v>0</v>
      </c>
      <c r="J47" t="s">
        <v>149</v>
      </c>
    </row>
    <row r="48" spans="1:10" ht="13.5">
      <c r="A48" t="s">
        <v>142</v>
      </c>
      <c r="B48" t="s">
        <v>187</v>
      </c>
      <c r="C48" t="s">
        <v>201</v>
      </c>
      <c r="D48" t="s">
        <v>176</v>
      </c>
      <c r="E48" t="s">
        <v>203</v>
      </c>
      <c r="F48" t="s">
        <v>1</v>
      </c>
      <c r="G48" t="s">
        <v>151</v>
      </c>
      <c r="H48" s="81" t="s">
        <v>148</v>
      </c>
      <c r="I48" t="b">
        <v>0</v>
      </c>
      <c r="J48" t="s">
        <v>152</v>
      </c>
    </row>
    <row r="49" spans="1:10" ht="13.5">
      <c r="A49" t="s">
        <v>142</v>
      </c>
      <c r="B49" t="s">
        <v>187</v>
      </c>
      <c r="C49" t="s">
        <v>204</v>
      </c>
      <c r="D49" t="s">
        <v>176</v>
      </c>
      <c r="E49" t="s">
        <v>205</v>
      </c>
      <c r="F49" t="s">
        <v>190</v>
      </c>
      <c r="G49" t="s">
        <v>147</v>
      </c>
      <c r="H49" s="81" t="s">
        <v>148</v>
      </c>
      <c r="I49" t="b">
        <v>0</v>
      </c>
      <c r="J49" t="s">
        <v>149</v>
      </c>
    </row>
    <row r="50" spans="1:10" ht="13.5">
      <c r="A50" t="s">
        <v>142</v>
      </c>
      <c r="B50" t="s">
        <v>187</v>
      </c>
      <c r="C50" t="s">
        <v>204</v>
      </c>
      <c r="D50" t="s">
        <v>176</v>
      </c>
      <c r="E50" t="s">
        <v>206</v>
      </c>
      <c r="F50" t="s">
        <v>1</v>
      </c>
      <c r="G50" t="s">
        <v>151</v>
      </c>
      <c r="H50" s="81" t="s">
        <v>148</v>
      </c>
      <c r="I50" t="b">
        <v>0</v>
      </c>
      <c r="J50" t="s">
        <v>152</v>
      </c>
    </row>
    <row r="51" spans="1:10" ht="13.5">
      <c r="A51" t="s">
        <v>142</v>
      </c>
      <c r="B51" t="s">
        <v>187</v>
      </c>
      <c r="C51" t="s">
        <v>207</v>
      </c>
      <c r="D51" t="s">
        <v>176</v>
      </c>
      <c r="E51" t="s">
        <v>208</v>
      </c>
      <c r="F51" t="s">
        <v>190</v>
      </c>
      <c r="G51" t="s">
        <v>147</v>
      </c>
      <c r="H51" s="81" t="s">
        <v>148</v>
      </c>
      <c r="I51" t="b">
        <v>0</v>
      </c>
      <c r="J51" t="s">
        <v>149</v>
      </c>
    </row>
    <row r="52" spans="1:10" ht="13.5">
      <c r="A52" t="s">
        <v>142</v>
      </c>
      <c r="B52" t="s">
        <v>187</v>
      </c>
      <c r="C52" t="s">
        <v>207</v>
      </c>
      <c r="D52" t="s">
        <v>176</v>
      </c>
      <c r="E52" t="s">
        <v>209</v>
      </c>
      <c r="F52" t="s">
        <v>1</v>
      </c>
      <c r="G52" t="s">
        <v>151</v>
      </c>
      <c r="H52" s="81" t="s">
        <v>148</v>
      </c>
      <c r="I52" t="b">
        <v>0</v>
      </c>
      <c r="J52" t="s">
        <v>152</v>
      </c>
    </row>
    <row r="53" spans="1:10" ht="13.5">
      <c r="A53" t="s">
        <v>142</v>
      </c>
      <c r="B53" t="s">
        <v>210</v>
      </c>
      <c r="C53" t="s">
        <v>211</v>
      </c>
      <c r="D53" t="s">
        <v>176</v>
      </c>
      <c r="E53" t="s">
        <v>212</v>
      </c>
      <c r="F53" t="s">
        <v>3</v>
      </c>
      <c r="G53" t="s">
        <v>147</v>
      </c>
      <c r="H53" s="81" t="s">
        <v>148</v>
      </c>
      <c r="I53" t="b">
        <v>0</v>
      </c>
      <c r="J53" t="s">
        <v>149</v>
      </c>
    </row>
    <row r="54" spans="1:10" ht="13.5">
      <c r="A54" t="s">
        <v>142</v>
      </c>
      <c r="B54" t="s">
        <v>210</v>
      </c>
      <c r="C54" t="s">
        <v>213</v>
      </c>
      <c r="D54" t="s">
        <v>176</v>
      </c>
      <c r="E54" t="s">
        <v>214</v>
      </c>
      <c r="F54" t="s">
        <v>3</v>
      </c>
      <c r="G54" t="s">
        <v>147</v>
      </c>
      <c r="H54" s="81" t="s">
        <v>148</v>
      </c>
      <c r="I54" t="b">
        <v>0</v>
      </c>
      <c r="J54" t="s">
        <v>149</v>
      </c>
    </row>
    <row r="55" spans="1:10" ht="13.5">
      <c r="A55" t="s">
        <v>142</v>
      </c>
      <c r="B55" t="s">
        <v>210</v>
      </c>
      <c r="C55" t="s">
        <v>215</v>
      </c>
      <c r="D55" t="s">
        <v>176</v>
      </c>
      <c r="E55" t="s">
        <v>216</v>
      </c>
      <c r="F55" t="s">
        <v>3</v>
      </c>
      <c r="G55" t="s">
        <v>147</v>
      </c>
      <c r="H55" s="81" t="s">
        <v>148</v>
      </c>
      <c r="I55" t="b">
        <v>0</v>
      </c>
      <c r="J55" t="s">
        <v>149</v>
      </c>
    </row>
    <row r="56" spans="1:10" ht="13.5">
      <c r="A56" t="s">
        <v>142</v>
      </c>
      <c r="B56" t="s">
        <v>210</v>
      </c>
      <c r="C56" t="s">
        <v>217</v>
      </c>
      <c r="D56" t="s">
        <v>176</v>
      </c>
      <c r="E56" t="s">
        <v>218</v>
      </c>
      <c r="F56" t="s">
        <v>3</v>
      </c>
      <c r="G56" t="s">
        <v>147</v>
      </c>
      <c r="H56" s="81" t="s">
        <v>148</v>
      </c>
      <c r="I56" t="b">
        <v>0</v>
      </c>
      <c r="J56" t="s">
        <v>149</v>
      </c>
    </row>
    <row r="57" spans="1:10" ht="13.5">
      <c r="A57" t="s">
        <v>142</v>
      </c>
      <c r="B57" t="s">
        <v>210</v>
      </c>
      <c r="C57" t="s">
        <v>219</v>
      </c>
      <c r="D57" t="s">
        <v>176</v>
      </c>
      <c r="E57" t="s">
        <v>220</v>
      </c>
      <c r="F57" t="s">
        <v>3</v>
      </c>
      <c r="G57" t="s">
        <v>147</v>
      </c>
      <c r="H57" s="81" t="s">
        <v>148</v>
      </c>
      <c r="I57" t="b">
        <v>0</v>
      </c>
      <c r="J57" t="s">
        <v>149</v>
      </c>
    </row>
    <row r="58" spans="1:10" ht="13.5">
      <c r="A58" t="s">
        <v>142</v>
      </c>
      <c r="B58" t="s">
        <v>210</v>
      </c>
      <c r="C58" t="s">
        <v>221</v>
      </c>
      <c r="D58" t="s">
        <v>176</v>
      </c>
      <c r="E58" t="s">
        <v>222</v>
      </c>
      <c r="F58" t="s">
        <v>3</v>
      </c>
      <c r="G58" t="s">
        <v>147</v>
      </c>
      <c r="H58" s="81" t="s">
        <v>148</v>
      </c>
      <c r="I58" t="b">
        <v>0</v>
      </c>
      <c r="J58" t="s">
        <v>149</v>
      </c>
    </row>
    <row r="59" spans="1:10" ht="13.5">
      <c r="A59" t="s">
        <v>142</v>
      </c>
      <c r="B59" t="s">
        <v>210</v>
      </c>
      <c r="C59" t="s">
        <v>223</v>
      </c>
      <c r="D59" t="s">
        <v>176</v>
      </c>
      <c r="E59" t="s">
        <v>224</v>
      </c>
      <c r="F59" t="s">
        <v>3</v>
      </c>
      <c r="G59" t="s">
        <v>147</v>
      </c>
      <c r="H59" s="81" t="s">
        <v>148</v>
      </c>
      <c r="I59" t="b">
        <v>0</v>
      </c>
      <c r="J59" t="s">
        <v>149</v>
      </c>
    </row>
    <row r="60" spans="1:10" ht="13.5">
      <c r="A60" t="s">
        <v>142</v>
      </c>
      <c r="B60" t="s">
        <v>225</v>
      </c>
      <c r="C60" t="s">
        <v>226</v>
      </c>
      <c r="D60" t="s">
        <v>176</v>
      </c>
      <c r="E60" t="s">
        <v>227</v>
      </c>
      <c r="F60" t="s">
        <v>228</v>
      </c>
      <c r="G60" t="s">
        <v>147</v>
      </c>
      <c r="H60" s="81" t="s">
        <v>148</v>
      </c>
      <c r="I60" t="b">
        <v>0</v>
      </c>
      <c r="J60" t="s">
        <v>149</v>
      </c>
    </row>
    <row r="61" spans="1:10" ht="13.5">
      <c r="A61" t="s">
        <v>142</v>
      </c>
      <c r="B61" t="s">
        <v>225</v>
      </c>
      <c r="C61" t="s">
        <v>226</v>
      </c>
      <c r="D61" t="s">
        <v>176</v>
      </c>
      <c r="E61" t="s">
        <v>229</v>
      </c>
      <c r="F61" t="s">
        <v>230</v>
      </c>
      <c r="G61" t="s">
        <v>147</v>
      </c>
      <c r="H61" s="81" t="s">
        <v>148</v>
      </c>
      <c r="I61" t="b">
        <v>0</v>
      </c>
      <c r="J61" t="s">
        <v>149</v>
      </c>
    </row>
    <row r="62" spans="1:10" ht="13.5">
      <c r="A62" t="s">
        <v>142</v>
      </c>
      <c r="B62" t="s">
        <v>225</v>
      </c>
      <c r="C62" t="s">
        <v>226</v>
      </c>
      <c r="D62" t="s">
        <v>176</v>
      </c>
      <c r="E62" t="s">
        <v>231</v>
      </c>
      <c r="F62" t="s">
        <v>232</v>
      </c>
      <c r="G62" t="s">
        <v>147</v>
      </c>
      <c r="H62" s="81" t="s">
        <v>148</v>
      </c>
      <c r="I62" t="b">
        <v>0</v>
      </c>
      <c r="J62" t="s">
        <v>149</v>
      </c>
    </row>
    <row r="63" spans="1:10" ht="13.5">
      <c r="A63" t="s">
        <v>142</v>
      </c>
      <c r="B63" t="s">
        <v>225</v>
      </c>
      <c r="C63" t="s">
        <v>233</v>
      </c>
      <c r="D63" t="s">
        <v>176</v>
      </c>
      <c r="E63" t="s">
        <v>234</v>
      </c>
      <c r="F63" t="s">
        <v>228</v>
      </c>
      <c r="G63" t="s">
        <v>147</v>
      </c>
      <c r="H63" s="81" t="s">
        <v>148</v>
      </c>
      <c r="I63" t="b">
        <v>0</v>
      </c>
      <c r="J63" t="s">
        <v>149</v>
      </c>
    </row>
    <row r="64" spans="1:10" ht="13.5">
      <c r="A64" t="s">
        <v>142</v>
      </c>
      <c r="B64" t="s">
        <v>225</v>
      </c>
      <c r="C64" t="s">
        <v>233</v>
      </c>
      <c r="D64" t="s">
        <v>176</v>
      </c>
      <c r="E64" t="s">
        <v>235</v>
      </c>
      <c r="F64" t="s">
        <v>230</v>
      </c>
      <c r="G64" t="s">
        <v>147</v>
      </c>
      <c r="H64" s="81" t="s">
        <v>148</v>
      </c>
      <c r="I64" t="b">
        <v>0</v>
      </c>
      <c r="J64" t="s">
        <v>149</v>
      </c>
    </row>
    <row r="65" spans="1:10" ht="13.5">
      <c r="A65" t="s">
        <v>142</v>
      </c>
      <c r="B65" t="s">
        <v>225</v>
      </c>
      <c r="C65" t="s">
        <v>233</v>
      </c>
      <c r="D65" t="s">
        <v>176</v>
      </c>
      <c r="E65" t="s">
        <v>236</v>
      </c>
      <c r="F65" t="s">
        <v>232</v>
      </c>
      <c r="G65" t="s">
        <v>147</v>
      </c>
      <c r="H65" s="81" t="s">
        <v>148</v>
      </c>
      <c r="I65" t="b">
        <v>0</v>
      </c>
      <c r="J65" t="s">
        <v>149</v>
      </c>
    </row>
    <row r="66" spans="1:10" ht="13.5">
      <c r="A66" t="s">
        <v>142</v>
      </c>
      <c r="B66" t="s">
        <v>225</v>
      </c>
      <c r="C66" t="s">
        <v>237</v>
      </c>
      <c r="D66" t="s">
        <v>176</v>
      </c>
      <c r="E66" t="s">
        <v>238</v>
      </c>
      <c r="F66" t="s">
        <v>228</v>
      </c>
      <c r="G66" t="s">
        <v>147</v>
      </c>
      <c r="H66" s="81" t="s">
        <v>148</v>
      </c>
      <c r="I66" t="b">
        <v>0</v>
      </c>
      <c r="J66" t="s">
        <v>149</v>
      </c>
    </row>
    <row r="67" spans="1:10" ht="13.5">
      <c r="A67" t="s">
        <v>142</v>
      </c>
      <c r="B67" t="s">
        <v>225</v>
      </c>
      <c r="C67" t="s">
        <v>237</v>
      </c>
      <c r="D67" t="s">
        <v>176</v>
      </c>
      <c r="E67" t="s">
        <v>239</v>
      </c>
      <c r="F67" t="s">
        <v>230</v>
      </c>
      <c r="G67" t="s">
        <v>147</v>
      </c>
      <c r="H67" s="81" t="s">
        <v>148</v>
      </c>
      <c r="I67" t="b">
        <v>0</v>
      </c>
      <c r="J67" t="s">
        <v>149</v>
      </c>
    </row>
    <row r="68" spans="1:10" ht="13.5">
      <c r="A68" t="s">
        <v>142</v>
      </c>
      <c r="B68" t="s">
        <v>225</v>
      </c>
      <c r="C68" t="s">
        <v>237</v>
      </c>
      <c r="D68" t="s">
        <v>176</v>
      </c>
      <c r="E68" t="s">
        <v>240</v>
      </c>
      <c r="F68" t="s">
        <v>232</v>
      </c>
      <c r="G68" t="s">
        <v>147</v>
      </c>
      <c r="H68" s="81" t="s">
        <v>148</v>
      </c>
      <c r="I68" t="b">
        <v>0</v>
      </c>
      <c r="J68" t="s">
        <v>149</v>
      </c>
    </row>
    <row r="69" spans="1:10" ht="13.5">
      <c r="A69" t="s">
        <v>142</v>
      </c>
      <c r="B69" t="s">
        <v>225</v>
      </c>
      <c r="C69" t="s">
        <v>241</v>
      </c>
      <c r="D69" t="s">
        <v>176</v>
      </c>
      <c r="E69" t="s">
        <v>242</v>
      </c>
      <c r="F69" t="s">
        <v>228</v>
      </c>
      <c r="G69" t="s">
        <v>147</v>
      </c>
      <c r="H69" s="81" t="s">
        <v>148</v>
      </c>
      <c r="I69" t="b">
        <v>0</v>
      </c>
      <c r="J69" t="s">
        <v>149</v>
      </c>
    </row>
    <row r="70" spans="1:10" ht="13.5">
      <c r="A70" t="s">
        <v>142</v>
      </c>
      <c r="B70" t="s">
        <v>225</v>
      </c>
      <c r="C70" t="s">
        <v>241</v>
      </c>
      <c r="D70" t="s">
        <v>176</v>
      </c>
      <c r="E70" t="s">
        <v>243</v>
      </c>
      <c r="F70" t="s">
        <v>230</v>
      </c>
      <c r="G70" t="s">
        <v>147</v>
      </c>
      <c r="H70" s="81" t="s">
        <v>148</v>
      </c>
      <c r="I70" t="b">
        <v>0</v>
      </c>
      <c r="J70" t="s">
        <v>149</v>
      </c>
    </row>
    <row r="71" spans="1:10" ht="13.5">
      <c r="A71" t="s">
        <v>142</v>
      </c>
      <c r="B71" t="s">
        <v>225</v>
      </c>
      <c r="C71" t="s">
        <v>241</v>
      </c>
      <c r="D71" t="s">
        <v>176</v>
      </c>
      <c r="E71" t="s">
        <v>244</v>
      </c>
      <c r="F71" t="s">
        <v>232</v>
      </c>
      <c r="G71" t="s">
        <v>147</v>
      </c>
      <c r="H71" s="81" t="s">
        <v>148</v>
      </c>
      <c r="I71" t="b">
        <v>0</v>
      </c>
      <c r="J71" t="s">
        <v>149</v>
      </c>
    </row>
    <row r="72" spans="1:10" ht="13.5">
      <c r="A72" t="s">
        <v>142</v>
      </c>
      <c r="B72" t="s">
        <v>225</v>
      </c>
      <c r="C72" t="s">
        <v>245</v>
      </c>
      <c r="D72" t="s">
        <v>176</v>
      </c>
      <c r="E72" t="s">
        <v>246</v>
      </c>
      <c r="F72" t="s">
        <v>228</v>
      </c>
      <c r="G72" t="s">
        <v>147</v>
      </c>
      <c r="H72" s="81" t="s">
        <v>148</v>
      </c>
      <c r="I72" t="b">
        <v>0</v>
      </c>
      <c r="J72" t="s">
        <v>149</v>
      </c>
    </row>
    <row r="73" spans="1:10" ht="13.5">
      <c r="A73" t="s">
        <v>142</v>
      </c>
      <c r="B73" t="s">
        <v>225</v>
      </c>
      <c r="C73" t="s">
        <v>245</v>
      </c>
      <c r="D73" t="s">
        <v>176</v>
      </c>
      <c r="E73" t="s">
        <v>247</v>
      </c>
      <c r="F73" t="s">
        <v>230</v>
      </c>
      <c r="G73" t="s">
        <v>147</v>
      </c>
      <c r="H73" s="81" t="s">
        <v>148</v>
      </c>
      <c r="I73" t="b">
        <v>0</v>
      </c>
      <c r="J73" t="s">
        <v>149</v>
      </c>
    </row>
    <row r="74" spans="1:10" ht="13.5">
      <c r="A74" t="s">
        <v>142</v>
      </c>
      <c r="B74" t="s">
        <v>225</v>
      </c>
      <c r="C74" t="s">
        <v>245</v>
      </c>
      <c r="D74" t="s">
        <v>176</v>
      </c>
      <c r="E74" t="s">
        <v>248</v>
      </c>
      <c r="F74" t="s">
        <v>232</v>
      </c>
      <c r="G74" t="s">
        <v>147</v>
      </c>
      <c r="H74" s="81" t="s">
        <v>148</v>
      </c>
      <c r="I74" t="b">
        <v>0</v>
      </c>
      <c r="J74" t="s">
        <v>149</v>
      </c>
    </row>
    <row r="75" spans="1:10" ht="13.5">
      <c r="A75" t="s">
        <v>142</v>
      </c>
      <c r="B75" t="s">
        <v>225</v>
      </c>
      <c r="C75" t="s">
        <v>249</v>
      </c>
      <c r="D75" t="s">
        <v>176</v>
      </c>
      <c r="E75" t="s">
        <v>250</v>
      </c>
      <c r="F75" t="s">
        <v>228</v>
      </c>
      <c r="G75" t="s">
        <v>147</v>
      </c>
      <c r="H75" s="81" t="s">
        <v>148</v>
      </c>
      <c r="I75" t="b">
        <v>0</v>
      </c>
      <c r="J75" t="s">
        <v>149</v>
      </c>
    </row>
    <row r="76" spans="1:10" ht="13.5">
      <c r="A76" t="s">
        <v>142</v>
      </c>
      <c r="B76" t="s">
        <v>225</v>
      </c>
      <c r="C76" t="s">
        <v>249</v>
      </c>
      <c r="D76" t="s">
        <v>176</v>
      </c>
      <c r="E76" t="s">
        <v>251</v>
      </c>
      <c r="F76" t="s">
        <v>230</v>
      </c>
      <c r="G76" t="s">
        <v>147</v>
      </c>
      <c r="H76" s="81" t="s">
        <v>148</v>
      </c>
      <c r="I76" t="b">
        <v>0</v>
      </c>
      <c r="J76" t="s">
        <v>149</v>
      </c>
    </row>
    <row r="77" spans="1:10" ht="13.5">
      <c r="A77" t="s">
        <v>142</v>
      </c>
      <c r="B77" t="s">
        <v>225</v>
      </c>
      <c r="C77" t="s">
        <v>249</v>
      </c>
      <c r="D77" t="s">
        <v>176</v>
      </c>
      <c r="E77" t="s">
        <v>252</v>
      </c>
      <c r="F77" t="s">
        <v>232</v>
      </c>
      <c r="G77" t="s">
        <v>147</v>
      </c>
      <c r="H77" s="81" t="s">
        <v>148</v>
      </c>
      <c r="I77" t="b">
        <v>0</v>
      </c>
      <c r="J77" t="s">
        <v>149</v>
      </c>
    </row>
    <row r="78" spans="1:10" ht="13.5">
      <c r="A78" t="s">
        <v>142</v>
      </c>
      <c r="B78" t="s">
        <v>225</v>
      </c>
      <c r="C78" t="s">
        <v>253</v>
      </c>
      <c r="D78" t="s">
        <v>176</v>
      </c>
      <c r="E78" t="s">
        <v>254</v>
      </c>
      <c r="F78" t="s">
        <v>228</v>
      </c>
      <c r="G78" t="s">
        <v>147</v>
      </c>
      <c r="H78" s="81" t="s">
        <v>148</v>
      </c>
      <c r="I78" t="b">
        <v>0</v>
      </c>
      <c r="J78" t="s">
        <v>149</v>
      </c>
    </row>
    <row r="79" spans="1:10" ht="13.5">
      <c r="A79" t="s">
        <v>142</v>
      </c>
      <c r="B79" t="s">
        <v>225</v>
      </c>
      <c r="C79" t="s">
        <v>253</v>
      </c>
      <c r="D79" t="s">
        <v>176</v>
      </c>
      <c r="E79" t="s">
        <v>255</v>
      </c>
      <c r="F79" t="s">
        <v>230</v>
      </c>
      <c r="G79" t="s">
        <v>147</v>
      </c>
      <c r="H79" s="81" t="s">
        <v>148</v>
      </c>
      <c r="I79" t="b">
        <v>0</v>
      </c>
      <c r="J79" t="s">
        <v>149</v>
      </c>
    </row>
    <row r="80" spans="1:10" ht="13.5">
      <c r="A80" t="s">
        <v>142</v>
      </c>
      <c r="B80" t="s">
        <v>225</v>
      </c>
      <c r="C80" t="s">
        <v>253</v>
      </c>
      <c r="D80" t="s">
        <v>176</v>
      </c>
      <c r="E80" t="s">
        <v>256</v>
      </c>
      <c r="F80" t="s">
        <v>232</v>
      </c>
      <c r="G80" t="s">
        <v>147</v>
      </c>
      <c r="H80" s="81" t="s">
        <v>148</v>
      </c>
      <c r="I80" t="b">
        <v>0</v>
      </c>
      <c r="J80" t="s">
        <v>149</v>
      </c>
    </row>
    <row r="81" spans="1:10" ht="13.5">
      <c r="A81" t="s">
        <v>142</v>
      </c>
      <c r="B81" t="s">
        <v>257</v>
      </c>
      <c r="C81" t="s">
        <v>258</v>
      </c>
      <c r="D81" t="s">
        <v>176</v>
      </c>
      <c r="E81" t="s">
        <v>259</v>
      </c>
      <c r="F81" t="s">
        <v>260</v>
      </c>
      <c r="G81" t="s">
        <v>177</v>
      </c>
      <c r="H81" s="81" t="s">
        <v>148</v>
      </c>
      <c r="I81" t="b">
        <v>0</v>
      </c>
      <c r="J81" t="s">
        <v>149</v>
      </c>
    </row>
    <row r="82" spans="1:10" ht="13.5">
      <c r="A82" t="s">
        <v>142</v>
      </c>
      <c r="B82" t="s">
        <v>257</v>
      </c>
      <c r="C82" t="s">
        <v>258</v>
      </c>
      <c r="D82" t="s">
        <v>176</v>
      </c>
      <c r="E82" t="s">
        <v>261</v>
      </c>
      <c r="F82" t="s">
        <v>262</v>
      </c>
      <c r="G82" t="s">
        <v>177</v>
      </c>
      <c r="H82" s="81" t="s">
        <v>148</v>
      </c>
      <c r="I82" t="b">
        <v>0</v>
      </c>
      <c r="J82" t="s">
        <v>149</v>
      </c>
    </row>
    <row r="83" spans="1:10" ht="13.5">
      <c r="A83" t="s">
        <v>142</v>
      </c>
      <c r="B83" t="s">
        <v>257</v>
      </c>
      <c r="C83" t="s">
        <v>263</v>
      </c>
      <c r="D83" t="s">
        <v>176</v>
      </c>
      <c r="E83" t="s">
        <v>264</v>
      </c>
      <c r="F83" t="s">
        <v>260</v>
      </c>
      <c r="G83" t="s">
        <v>177</v>
      </c>
      <c r="H83" s="81" t="s">
        <v>148</v>
      </c>
      <c r="I83" t="b">
        <v>0</v>
      </c>
      <c r="J83" t="s">
        <v>149</v>
      </c>
    </row>
    <row r="84" spans="1:10" ht="13.5">
      <c r="A84" t="s">
        <v>142</v>
      </c>
      <c r="B84" t="s">
        <v>257</v>
      </c>
      <c r="C84" t="s">
        <v>263</v>
      </c>
      <c r="D84" t="s">
        <v>176</v>
      </c>
      <c r="E84" t="s">
        <v>265</v>
      </c>
      <c r="F84" t="s">
        <v>262</v>
      </c>
      <c r="G84" t="s">
        <v>177</v>
      </c>
      <c r="H84" s="81" t="s">
        <v>148</v>
      </c>
      <c r="I84" t="b">
        <v>0</v>
      </c>
      <c r="J84" t="s">
        <v>149</v>
      </c>
    </row>
    <row r="85" spans="1:10" ht="13.5">
      <c r="A85" t="s">
        <v>142</v>
      </c>
      <c r="B85" t="s">
        <v>257</v>
      </c>
      <c r="C85" t="s">
        <v>266</v>
      </c>
      <c r="D85" t="s">
        <v>176</v>
      </c>
      <c r="E85" t="s">
        <v>89</v>
      </c>
      <c r="F85" t="s">
        <v>260</v>
      </c>
      <c r="G85" t="s">
        <v>177</v>
      </c>
      <c r="H85" s="83">
        <f>PRICAT!L96</f>
        <v>2.1105205479452054</v>
      </c>
      <c r="I85" t="b">
        <v>0</v>
      </c>
      <c r="J85" t="s">
        <v>149</v>
      </c>
    </row>
    <row r="86" spans="1:10" ht="13.5">
      <c r="A86" t="s">
        <v>142</v>
      </c>
      <c r="B86" t="s">
        <v>257</v>
      </c>
      <c r="C86" t="s">
        <v>266</v>
      </c>
      <c r="D86" t="s">
        <v>176</v>
      </c>
      <c r="E86" t="s">
        <v>90</v>
      </c>
      <c r="F86" t="s">
        <v>262</v>
      </c>
      <c r="G86" t="s">
        <v>177</v>
      </c>
      <c r="H86" s="83">
        <f>PRICAT!L137</f>
        <v>0.3835616438356164</v>
      </c>
      <c r="I86" t="b">
        <v>0</v>
      </c>
      <c r="J86" t="s">
        <v>149</v>
      </c>
    </row>
    <row r="87" spans="1:10" ht="13.5">
      <c r="A87" t="s">
        <v>142</v>
      </c>
      <c r="B87" t="s">
        <v>257</v>
      </c>
      <c r="C87" t="s">
        <v>267</v>
      </c>
      <c r="D87" t="s">
        <v>176</v>
      </c>
      <c r="E87" t="s">
        <v>91</v>
      </c>
      <c r="F87" t="s">
        <v>260</v>
      </c>
      <c r="G87" t="s">
        <v>177</v>
      </c>
      <c r="H87" s="83">
        <f>PRICAT!L97</f>
        <v>1.4332876712328766</v>
      </c>
      <c r="I87" t="b">
        <v>0</v>
      </c>
      <c r="J87" t="s">
        <v>149</v>
      </c>
    </row>
    <row r="88" spans="1:10" ht="13.5">
      <c r="A88" t="s">
        <v>142</v>
      </c>
      <c r="B88" t="s">
        <v>257</v>
      </c>
      <c r="C88" t="s">
        <v>267</v>
      </c>
      <c r="D88" t="s">
        <v>176</v>
      </c>
      <c r="E88" t="s">
        <v>92</v>
      </c>
      <c r="F88" t="s">
        <v>262</v>
      </c>
      <c r="G88" t="s">
        <v>177</v>
      </c>
      <c r="H88" s="83">
        <f>PRICAT!L138</f>
        <v>0.10197260273972603</v>
      </c>
      <c r="I88" t="b">
        <v>0</v>
      </c>
      <c r="J88" t="s">
        <v>149</v>
      </c>
    </row>
    <row r="89" spans="1:10" ht="13.5">
      <c r="A89" t="s">
        <v>142</v>
      </c>
      <c r="B89" t="s">
        <v>257</v>
      </c>
      <c r="C89" t="s">
        <v>267</v>
      </c>
      <c r="D89" t="s">
        <v>176</v>
      </c>
      <c r="E89" t="s">
        <v>268</v>
      </c>
      <c r="F89" t="s">
        <v>269</v>
      </c>
      <c r="G89" t="s">
        <v>177</v>
      </c>
      <c r="H89" s="81" t="s">
        <v>148</v>
      </c>
      <c r="I89" t="b">
        <v>0</v>
      </c>
      <c r="J89" t="s">
        <v>149</v>
      </c>
    </row>
    <row r="90" spans="1:10" ht="13.5">
      <c r="A90" t="s">
        <v>142</v>
      </c>
      <c r="B90" t="s">
        <v>257</v>
      </c>
      <c r="C90" t="s">
        <v>267</v>
      </c>
      <c r="D90" t="s">
        <v>270</v>
      </c>
      <c r="E90" t="s">
        <v>93</v>
      </c>
      <c r="F90" t="s">
        <v>271</v>
      </c>
      <c r="G90" t="s">
        <v>177</v>
      </c>
      <c r="H90" s="83">
        <f>PRICAT!$L$102</f>
        <v>0.03547945205479452</v>
      </c>
      <c r="I90" t="b">
        <v>0</v>
      </c>
      <c r="J90" t="s">
        <v>149</v>
      </c>
    </row>
    <row r="91" spans="1:10" ht="13.5">
      <c r="A91" t="s">
        <v>142</v>
      </c>
      <c r="B91" t="s">
        <v>257</v>
      </c>
      <c r="C91" t="s">
        <v>267</v>
      </c>
      <c r="D91" t="s">
        <v>270</v>
      </c>
      <c r="E91" t="s">
        <v>272</v>
      </c>
      <c r="F91" t="s">
        <v>273</v>
      </c>
      <c r="G91" t="s">
        <v>177</v>
      </c>
      <c r="H91" s="83">
        <f>PRICAT!$L$102</f>
        <v>0.03547945205479452</v>
      </c>
      <c r="I91" t="b">
        <v>0</v>
      </c>
      <c r="J91" t="s">
        <v>149</v>
      </c>
    </row>
    <row r="92" spans="1:10" ht="13.5">
      <c r="A92" t="s">
        <v>142</v>
      </c>
      <c r="B92" t="s">
        <v>257</v>
      </c>
      <c r="C92" t="s">
        <v>267</v>
      </c>
      <c r="D92" t="s">
        <v>270</v>
      </c>
      <c r="E92" t="s">
        <v>274</v>
      </c>
      <c r="F92" t="s">
        <v>275</v>
      </c>
      <c r="G92" t="s">
        <v>177</v>
      </c>
      <c r="H92" s="83">
        <f>PRICAT!$L$102</f>
        <v>0.03547945205479452</v>
      </c>
      <c r="I92" t="b">
        <v>0</v>
      </c>
      <c r="J92" t="s">
        <v>149</v>
      </c>
    </row>
    <row r="93" spans="1:10" ht="13.5">
      <c r="A93" t="s">
        <v>142</v>
      </c>
      <c r="B93" t="s">
        <v>257</v>
      </c>
      <c r="C93" t="s">
        <v>267</v>
      </c>
      <c r="D93" t="s">
        <v>270</v>
      </c>
      <c r="E93" t="s">
        <v>276</v>
      </c>
      <c r="F93" t="s">
        <v>277</v>
      </c>
      <c r="G93" t="s">
        <v>177</v>
      </c>
      <c r="H93" s="83">
        <f>PRICAT!$L$102</f>
        <v>0.03547945205479452</v>
      </c>
      <c r="I93" t="b">
        <v>0</v>
      </c>
      <c r="J93" t="s">
        <v>149</v>
      </c>
    </row>
    <row r="94" spans="1:10" ht="13.5">
      <c r="A94" t="s">
        <v>142</v>
      </c>
      <c r="B94" t="s">
        <v>257</v>
      </c>
      <c r="C94" t="s">
        <v>267</v>
      </c>
      <c r="D94" t="s">
        <v>270</v>
      </c>
      <c r="E94" t="s">
        <v>278</v>
      </c>
      <c r="F94" t="s">
        <v>279</v>
      </c>
      <c r="G94" t="s">
        <v>177</v>
      </c>
      <c r="H94" s="83">
        <f>PRICAT!$L$102</f>
        <v>0.03547945205479452</v>
      </c>
      <c r="I94" t="b">
        <v>0</v>
      </c>
      <c r="J94" t="s">
        <v>149</v>
      </c>
    </row>
    <row r="95" spans="1:10" ht="13.5">
      <c r="A95" t="s">
        <v>142</v>
      </c>
      <c r="B95" t="s">
        <v>257</v>
      </c>
      <c r="C95" t="s">
        <v>267</v>
      </c>
      <c r="D95" t="s">
        <v>270</v>
      </c>
      <c r="E95" t="s">
        <v>280</v>
      </c>
      <c r="F95" t="s">
        <v>281</v>
      </c>
      <c r="G95" t="s">
        <v>177</v>
      </c>
      <c r="H95" s="83">
        <f>PRICAT!$L$102</f>
        <v>0.03547945205479452</v>
      </c>
      <c r="I95" t="b">
        <v>0</v>
      </c>
      <c r="J95" t="s">
        <v>149</v>
      </c>
    </row>
    <row r="96" spans="1:10" ht="13.5">
      <c r="A96" t="s">
        <v>142</v>
      </c>
      <c r="B96" t="s">
        <v>257</v>
      </c>
      <c r="C96" t="s">
        <v>267</v>
      </c>
      <c r="D96" t="s">
        <v>270</v>
      </c>
      <c r="E96" t="s">
        <v>282</v>
      </c>
      <c r="F96" t="s">
        <v>283</v>
      </c>
      <c r="G96" t="s">
        <v>177</v>
      </c>
      <c r="H96" s="83">
        <f>PRICAT!$L$102</f>
        <v>0.03547945205479452</v>
      </c>
      <c r="I96" t="b">
        <v>0</v>
      </c>
      <c r="J96" t="s">
        <v>149</v>
      </c>
    </row>
    <row r="97" spans="1:10" ht="13.5">
      <c r="A97" t="s">
        <v>142</v>
      </c>
      <c r="B97" t="s">
        <v>257</v>
      </c>
      <c r="C97" t="s">
        <v>267</v>
      </c>
      <c r="D97" t="s">
        <v>270</v>
      </c>
      <c r="E97" t="s">
        <v>94</v>
      </c>
      <c r="F97" t="s">
        <v>284</v>
      </c>
      <c r="G97" t="s">
        <v>177</v>
      </c>
      <c r="H97" s="83">
        <f>PRICAT!$L$102</f>
        <v>0.03547945205479452</v>
      </c>
      <c r="I97" t="b">
        <v>0</v>
      </c>
      <c r="J97" t="s">
        <v>149</v>
      </c>
    </row>
    <row r="98" spans="1:10" ht="13.5">
      <c r="A98" t="s">
        <v>142</v>
      </c>
      <c r="B98" t="s">
        <v>257</v>
      </c>
      <c r="C98" t="s">
        <v>267</v>
      </c>
      <c r="D98" t="s">
        <v>285</v>
      </c>
      <c r="E98" t="s">
        <v>98</v>
      </c>
      <c r="F98" t="s">
        <v>271</v>
      </c>
      <c r="G98" t="s">
        <v>177</v>
      </c>
      <c r="H98" s="83">
        <f>PRICAT!$L$117</f>
        <v>0.04671232876712328</v>
      </c>
      <c r="I98" t="b">
        <v>0</v>
      </c>
      <c r="J98" t="s">
        <v>149</v>
      </c>
    </row>
    <row r="99" spans="1:10" ht="13.5">
      <c r="A99" t="s">
        <v>142</v>
      </c>
      <c r="B99" t="s">
        <v>257</v>
      </c>
      <c r="C99" t="s">
        <v>267</v>
      </c>
      <c r="D99" t="s">
        <v>285</v>
      </c>
      <c r="E99" t="s">
        <v>286</v>
      </c>
      <c r="F99" t="s">
        <v>273</v>
      </c>
      <c r="G99" t="s">
        <v>177</v>
      </c>
      <c r="H99" s="83">
        <f>PRICAT!$L$117</f>
        <v>0.04671232876712328</v>
      </c>
      <c r="I99" t="b">
        <v>0</v>
      </c>
      <c r="J99" t="s">
        <v>149</v>
      </c>
    </row>
    <row r="100" spans="1:10" ht="13.5">
      <c r="A100" t="s">
        <v>142</v>
      </c>
      <c r="B100" t="s">
        <v>257</v>
      </c>
      <c r="C100" t="s">
        <v>267</v>
      </c>
      <c r="D100" t="s">
        <v>285</v>
      </c>
      <c r="E100" t="s">
        <v>287</v>
      </c>
      <c r="F100" t="s">
        <v>275</v>
      </c>
      <c r="G100" t="s">
        <v>177</v>
      </c>
      <c r="H100" s="83">
        <f>PRICAT!$L$117</f>
        <v>0.04671232876712328</v>
      </c>
      <c r="I100" t="b">
        <v>0</v>
      </c>
      <c r="J100" t="s">
        <v>149</v>
      </c>
    </row>
    <row r="101" spans="1:10" ht="13.5">
      <c r="A101" t="s">
        <v>142</v>
      </c>
      <c r="B101" t="s">
        <v>257</v>
      </c>
      <c r="C101" t="s">
        <v>267</v>
      </c>
      <c r="D101" t="s">
        <v>285</v>
      </c>
      <c r="E101" t="s">
        <v>288</v>
      </c>
      <c r="F101" t="s">
        <v>277</v>
      </c>
      <c r="G101" t="s">
        <v>177</v>
      </c>
      <c r="H101" s="83">
        <f>PRICAT!$L$117</f>
        <v>0.04671232876712328</v>
      </c>
      <c r="I101" t="b">
        <v>0</v>
      </c>
      <c r="J101" t="s">
        <v>149</v>
      </c>
    </row>
    <row r="102" spans="1:10" ht="13.5">
      <c r="A102" t="s">
        <v>142</v>
      </c>
      <c r="B102" t="s">
        <v>257</v>
      </c>
      <c r="C102" t="s">
        <v>267</v>
      </c>
      <c r="D102" t="s">
        <v>285</v>
      </c>
      <c r="E102" t="s">
        <v>289</v>
      </c>
      <c r="F102" t="s">
        <v>279</v>
      </c>
      <c r="G102" t="s">
        <v>177</v>
      </c>
      <c r="H102" s="83">
        <f>PRICAT!$L$117</f>
        <v>0.04671232876712328</v>
      </c>
      <c r="I102" t="b">
        <v>0</v>
      </c>
      <c r="J102" t="s">
        <v>149</v>
      </c>
    </row>
    <row r="103" spans="1:10" ht="13.5">
      <c r="A103" t="s">
        <v>142</v>
      </c>
      <c r="B103" t="s">
        <v>257</v>
      </c>
      <c r="C103" t="s">
        <v>267</v>
      </c>
      <c r="D103" t="s">
        <v>285</v>
      </c>
      <c r="E103" t="s">
        <v>290</v>
      </c>
      <c r="F103" t="s">
        <v>281</v>
      </c>
      <c r="G103" t="s">
        <v>177</v>
      </c>
      <c r="H103" s="83">
        <f>PRICAT!$L$117</f>
        <v>0.04671232876712328</v>
      </c>
      <c r="I103" t="b">
        <v>0</v>
      </c>
      <c r="J103" t="s">
        <v>149</v>
      </c>
    </row>
    <row r="104" spans="1:10" ht="13.5">
      <c r="A104" t="s">
        <v>142</v>
      </c>
      <c r="B104" t="s">
        <v>257</v>
      </c>
      <c r="C104" t="s">
        <v>267</v>
      </c>
      <c r="D104" t="s">
        <v>285</v>
      </c>
      <c r="E104" t="s">
        <v>291</v>
      </c>
      <c r="F104" t="s">
        <v>283</v>
      </c>
      <c r="G104" t="s">
        <v>177</v>
      </c>
      <c r="H104" s="83">
        <f>PRICAT!$L$117</f>
        <v>0.04671232876712328</v>
      </c>
      <c r="I104" t="b">
        <v>0</v>
      </c>
      <c r="J104" t="s">
        <v>149</v>
      </c>
    </row>
    <row r="105" spans="1:10" ht="13.5">
      <c r="A105" t="s">
        <v>142</v>
      </c>
      <c r="B105" t="s">
        <v>257</v>
      </c>
      <c r="C105" t="s">
        <v>267</v>
      </c>
      <c r="D105" t="s">
        <v>285</v>
      </c>
      <c r="E105" t="s">
        <v>101</v>
      </c>
      <c r="F105" t="s">
        <v>284</v>
      </c>
      <c r="G105" t="s">
        <v>177</v>
      </c>
      <c r="H105" s="83">
        <f>PRICAT!$L$117</f>
        <v>0.04671232876712328</v>
      </c>
      <c r="I105" t="b">
        <v>0</v>
      </c>
      <c r="J105" t="s">
        <v>149</v>
      </c>
    </row>
    <row r="106" spans="1:10" ht="13.5">
      <c r="A106" t="s">
        <v>142</v>
      </c>
      <c r="B106" t="s">
        <v>257</v>
      </c>
      <c r="C106" t="s">
        <v>267</v>
      </c>
      <c r="D106" t="s">
        <v>292</v>
      </c>
      <c r="E106" t="s">
        <v>107</v>
      </c>
      <c r="F106" t="s">
        <v>271</v>
      </c>
      <c r="G106" t="s">
        <v>177</v>
      </c>
      <c r="H106" s="83">
        <f>PRICAT!$L$121</f>
        <v>0.06917808219178082</v>
      </c>
      <c r="I106" t="b">
        <v>0</v>
      </c>
      <c r="J106" t="s">
        <v>149</v>
      </c>
    </row>
    <row r="107" spans="1:10" ht="13.5">
      <c r="A107" t="s">
        <v>142</v>
      </c>
      <c r="B107" t="s">
        <v>257</v>
      </c>
      <c r="C107" t="s">
        <v>267</v>
      </c>
      <c r="D107" t="s">
        <v>292</v>
      </c>
      <c r="E107" t="s">
        <v>293</v>
      </c>
      <c r="F107" t="s">
        <v>273</v>
      </c>
      <c r="G107" t="s">
        <v>177</v>
      </c>
      <c r="H107" s="83">
        <f>PRICAT!$L$121</f>
        <v>0.06917808219178082</v>
      </c>
      <c r="I107" t="b">
        <v>0</v>
      </c>
      <c r="J107" t="s">
        <v>149</v>
      </c>
    </row>
    <row r="108" spans="1:10" ht="13.5">
      <c r="A108" t="s">
        <v>142</v>
      </c>
      <c r="B108" t="s">
        <v>257</v>
      </c>
      <c r="C108" t="s">
        <v>267</v>
      </c>
      <c r="D108" t="s">
        <v>292</v>
      </c>
      <c r="E108" t="s">
        <v>294</v>
      </c>
      <c r="F108" t="s">
        <v>275</v>
      </c>
      <c r="G108" t="s">
        <v>177</v>
      </c>
      <c r="H108" s="83">
        <f>PRICAT!$L$121</f>
        <v>0.06917808219178082</v>
      </c>
      <c r="I108" t="b">
        <v>0</v>
      </c>
      <c r="J108" t="s">
        <v>149</v>
      </c>
    </row>
    <row r="109" spans="1:10" ht="13.5">
      <c r="A109" t="s">
        <v>142</v>
      </c>
      <c r="B109" t="s">
        <v>257</v>
      </c>
      <c r="C109" t="s">
        <v>267</v>
      </c>
      <c r="D109" t="s">
        <v>292</v>
      </c>
      <c r="E109" t="s">
        <v>295</v>
      </c>
      <c r="F109" t="s">
        <v>277</v>
      </c>
      <c r="G109" t="s">
        <v>177</v>
      </c>
      <c r="H109" s="83">
        <f>PRICAT!$L$121</f>
        <v>0.06917808219178082</v>
      </c>
      <c r="I109" t="b">
        <v>0</v>
      </c>
      <c r="J109" t="s">
        <v>149</v>
      </c>
    </row>
    <row r="110" spans="1:10" ht="13.5">
      <c r="A110" t="s">
        <v>142</v>
      </c>
      <c r="B110" t="s">
        <v>257</v>
      </c>
      <c r="C110" t="s">
        <v>267</v>
      </c>
      <c r="D110" t="s">
        <v>292</v>
      </c>
      <c r="E110" t="s">
        <v>296</v>
      </c>
      <c r="F110" t="s">
        <v>279</v>
      </c>
      <c r="G110" t="s">
        <v>177</v>
      </c>
      <c r="H110" s="83">
        <f>PRICAT!$L$121</f>
        <v>0.06917808219178082</v>
      </c>
      <c r="I110" t="b">
        <v>0</v>
      </c>
      <c r="J110" t="s">
        <v>149</v>
      </c>
    </row>
    <row r="111" spans="1:10" ht="13.5">
      <c r="A111" t="s">
        <v>142</v>
      </c>
      <c r="B111" t="s">
        <v>257</v>
      </c>
      <c r="C111" t="s">
        <v>267</v>
      </c>
      <c r="D111" t="s">
        <v>292</v>
      </c>
      <c r="E111" t="s">
        <v>297</v>
      </c>
      <c r="F111" t="s">
        <v>281</v>
      </c>
      <c r="G111" t="s">
        <v>177</v>
      </c>
      <c r="H111" s="83">
        <f>PRICAT!$L$121</f>
        <v>0.06917808219178082</v>
      </c>
      <c r="I111" t="b">
        <v>0</v>
      </c>
      <c r="J111" t="s">
        <v>149</v>
      </c>
    </row>
    <row r="112" spans="1:10" ht="13.5">
      <c r="A112" t="s">
        <v>142</v>
      </c>
      <c r="B112" t="s">
        <v>257</v>
      </c>
      <c r="C112" t="s">
        <v>267</v>
      </c>
      <c r="D112" t="s">
        <v>292</v>
      </c>
      <c r="E112" t="s">
        <v>298</v>
      </c>
      <c r="F112" t="s">
        <v>283</v>
      </c>
      <c r="G112" t="s">
        <v>177</v>
      </c>
      <c r="H112" s="83">
        <f>PRICAT!$L$121</f>
        <v>0.06917808219178082</v>
      </c>
      <c r="I112" t="b">
        <v>0</v>
      </c>
      <c r="J112" t="s">
        <v>149</v>
      </c>
    </row>
    <row r="113" spans="1:10" ht="13.5">
      <c r="A113" t="s">
        <v>142</v>
      </c>
      <c r="B113" t="s">
        <v>257</v>
      </c>
      <c r="C113" t="s">
        <v>267</v>
      </c>
      <c r="D113" t="s">
        <v>292</v>
      </c>
      <c r="E113" t="s">
        <v>299</v>
      </c>
      <c r="F113" t="s">
        <v>284</v>
      </c>
      <c r="G113" t="s">
        <v>177</v>
      </c>
      <c r="H113" s="83">
        <f>PRICAT!$L$121</f>
        <v>0.06917808219178082</v>
      </c>
      <c r="I113" t="b">
        <v>0</v>
      </c>
      <c r="J113" t="s">
        <v>149</v>
      </c>
    </row>
    <row r="114" spans="1:10" ht="13.5">
      <c r="A114" t="s">
        <v>142</v>
      </c>
      <c r="B114" t="s">
        <v>257</v>
      </c>
      <c r="C114" t="s">
        <v>267</v>
      </c>
      <c r="D114" t="s">
        <v>300</v>
      </c>
      <c r="E114" t="s">
        <v>104</v>
      </c>
      <c r="F114" t="s">
        <v>271</v>
      </c>
      <c r="G114" t="s">
        <v>177</v>
      </c>
      <c r="H114" s="83">
        <f>PRICAT!$L$125</f>
        <v>0.15904109589041096</v>
      </c>
      <c r="I114" t="b">
        <v>0</v>
      </c>
      <c r="J114" t="s">
        <v>149</v>
      </c>
    </row>
    <row r="115" spans="1:10" ht="13.5">
      <c r="A115" t="s">
        <v>142</v>
      </c>
      <c r="B115" t="s">
        <v>257</v>
      </c>
      <c r="C115" t="s">
        <v>267</v>
      </c>
      <c r="D115" t="s">
        <v>300</v>
      </c>
      <c r="E115" t="s">
        <v>301</v>
      </c>
      <c r="F115" t="s">
        <v>273</v>
      </c>
      <c r="G115" t="s">
        <v>177</v>
      </c>
      <c r="H115" s="83">
        <f>PRICAT!$L$125</f>
        <v>0.15904109589041096</v>
      </c>
      <c r="I115" t="b">
        <v>0</v>
      </c>
      <c r="J115" t="s">
        <v>149</v>
      </c>
    </row>
    <row r="116" spans="1:10" ht="13.5">
      <c r="A116" t="s">
        <v>142</v>
      </c>
      <c r="B116" t="s">
        <v>257</v>
      </c>
      <c r="C116" t="s">
        <v>267</v>
      </c>
      <c r="D116" t="s">
        <v>300</v>
      </c>
      <c r="E116" t="s">
        <v>302</v>
      </c>
      <c r="F116" t="s">
        <v>275</v>
      </c>
      <c r="G116" t="s">
        <v>177</v>
      </c>
      <c r="H116" s="83">
        <f>PRICAT!$L$125</f>
        <v>0.15904109589041096</v>
      </c>
      <c r="I116" t="b">
        <v>0</v>
      </c>
      <c r="J116" t="s">
        <v>149</v>
      </c>
    </row>
    <row r="117" spans="1:10" ht="13.5">
      <c r="A117" t="s">
        <v>142</v>
      </c>
      <c r="B117" t="s">
        <v>257</v>
      </c>
      <c r="C117" t="s">
        <v>267</v>
      </c>
      <c r="D117" t="s">
        <v>300</v>
      </c>
      <c r="E117" t="s">
        <v>303</v>
      </c>
      <c r="F117" t="s">
        <v>277</v>
      </c>
      <c r="G117" t="s">
        <v>177</v>
      </c>
      <c r="H117" s="83">
        <f>PRICAT!$L$125</f>
        <v>0.15904109589041096</v>
      </c>
      <c r="I117" t="b">
        <v>0</v>
      </c>
      <c r="J117" t="s">
        <v>149</v>
      </c>
    </row>
    <row r="118" spans="1:10" ht="13.5">
      <c r="A118" t="s">
        <v>142</v>
      </c>
      <c r="B118" t="s">
        <v>257</v>
      </c>
      <c r="C118" t="s">
        <v>267</v>
      </c>
      <c r="D118" t="s">
        <v>300</v>
      </c>
      <c r="E118" t="s">
        <v>304</v>
      </c>
      <c r="F118" t="s">
        <v>279</v>
      </c>
      <c r="G118" t="s">
        <v>177</v>
      </c>
      <c r="H118" s="83">
        <f>PRICAT!$L$125</f>
        <v>0.15904109589041096</v>
      </c>
      <c r="I118" t="b">
        <v>0</v>
      </c>
      <c r="J118" t="s">
        <v>149</v>
      </c>
    </row>
    <row r="119" spans="1:10" ht="13.5">
      <c r="A119" t="s">
        <v>142</v>
      </c>
      <c r="B119" t="s">
        <v>257</v>
      </c>
      <c r="C119" t="s">
        <v>267</v>
      </c>
      <c r="D119" t="s">
        <v>300</v>
      </c>
      <c r="E119" t="s">
        <v>305</v>
      </c>
      <c r="F119" t="s">
        <v>281</v>
      </c>
      <c r="G119" t="s">
        <v>177</v>
      </c>
      <c r="H119" s="83">
        <f>PRICAT!$L$125</f>
        <v>0.15904109589041096</v>
      </c>
      <c r="I119" t="b">
        <v>0</v>
      </c>
      <c r="J119" t="s">
        <v>149</v>
      </c>
    </row>
    <row r="120" spans="1:10" ht="13.5">
      <c r="A120" t="s">
        <v>142</v>
      </c>
      <c r="B120" t="s">
        <v>257</v>
      </c>
      <c r="C120" t="s">
        <v>267</v>
      </c>
      <c r="D120" t="s">
        <v>300</v>
      </c>
      <c r="E120" t="s">
        <v>306</v>
      </c>
      <c r="F120" t="s">
        <v>283</v>
      </c>
      <c r="G120" t="s">
        <v>177</v>
      </c>
      <c r="H120" s="83">
        <f>PRICAT!$L$125</f>
        <v>0.15904109589041096</v>
      </c>
      <c r="I120" t="b">
        <v>0</v>
      </c>
      <c r="J120" t="s">
        <v>149</v>
      </c>
    </row>
    <row r="121" spans="1:10" ht="13.5">
      <c r="A121" t="s">
        <v>142</v>
      </c>
      <c r="B121" t="s">
        <v>257</v>
      </c>
      <c r="C121" t="s">
        <v>267</v>
      </c>
      <c r="D121" t="s">
        <v>300</v>
      </c>
      <c r="E121" t="s">
        <v>105</v>
      </c>
      <c r="F121" t="s">
        <v>284</v>
      </c>
      <c r="G121" t="s">
        <v>177</v>
      </c>
      <c r="H121" s="83">
        <f>PRICAT!$L$125</f>
        <v>0.15904109589041096</v>
      </c>
      <c r="I121" t="b">
        <v>0</v>
      </c>
      <c r="J121" t="s">
        <v>149</v>
      </c>
    </row>
    <row r="122" spans="1:10" ht="13.5">
      <c r="A122" t="s">
        <v>142</v>
      </c>
      <c r="B122" t="s">
        <v>257</v>
      </c>
      <c r="C122" t="s">
        <v>307</v>
      </c>
      <c r="D122" t="s">
        <v>176</v>
      </c>
      <c r="E122" t="s">
        <v>95</v>
      </c>
      <c r="F122" t="s">
        <v>308</v>
      </c>
      <c r="G122" t="s">
        <v>177</v>
      </c>
      <c r="H122" s="83">
        <f>PRICAT!L136</f>
        <v>0.0978082191780822</v>
      </c>
      <c r="I122" t="b">
        <v>0</v>
      </c>
      <c r="J122" t="s">
        <v>149</v>
      </c>
    </row>
    <row r="123" spans="1:10" ht="13.5">
      <c r="A123" t="s">
        <v>142</v>
      </c>
      <c r="B123" t="s">
        <v>257</v>
      </c>
      <c r="C123" t="s">
        <v>307</v>
      </c>
      <c r="D123" t="s">
        <v>176</v>
      </c>
      <c r="E123" t="s">
        <v>309</v>
      </c>
      <c r="F123" t="s">
        <v>310</v>
      </c>
      <c r="G123" t="s">
        <v>177</v>
      </c>
      <c r="H123" s="81" t="s">
        <v>148</v>
      </c>
      <c r="I123" t="b">
        <v>0</v>
      </c>
      <c r="J123" t="s">
        <v>149</v>
      </c>
    </row>
    <row r="124" spans="1:10" ht="13.5">
      <c r="A124" t="s">
        <v>142</v>
      </c>
      <c r="B124" t="s">
        <v>257</v>
      </c>
      <c r="C124" t="s">
        <v>307</v>
      </c>
      <c r="D124" t="s">
        <v>176</v>
      </c>
      <c r="E124" t="s">
        <v>96</v>
      </c>
      <c r="F124" t="s">
        <v>311</v>
      </c>
      <c r="G124" t="s">
        <v>312</v>
      </c>
      <c r="H124" s="83">
        <f>PRICAT!L111</f>
        <v>145</v>
      </c>
      <c r="I124" t="b">
        <v>0</v>
      </c>
      <c r="J124" t="s">
        <v>152</v>
      </c>
    </row>
    <row r="125" spans="1:10" ht="13.5">
      <c r="A125" t="s">
        <v>142</v>
      </c>
      <c r="B125" t="s">
        <v>313</v>
      </c>
      <c r="C125" t="s">
        <v>314</v>
      </c>
      <c r="D125" t="s">
        <v>145</v>
      </c>
      <c r="E125" t="s">
        <v>315</v>
      </c>
      <c r="F125" t="s">
        <v>3</v>
      </c>
      <c r="G125" t="s">
        <v>147</v>
      </c>
      <c r="H125" s="81" t="s">
        <v>148</v>
      </c>
      <c r="I125" t="b">
        <v>0</v>
      </c>
      <c r="J125" t="s">
        <v>149</v>
      </c>
    </row>
    <row r="126" spans="1:10" ht="13.5">
      <c r="A126" t="s">
        <v>142</v>
      </c>
      <c r="B126" t="s">
        <v>313</v>
      </c>
      <c r="C126" t="s">
        <v>314</v>
      </c>
      <c r="D126" t="s">
        <v>145</v>
      </c>
      <c r="E126" t="s">
        <v>316</v>
      </c>
      <c r="F126" t="s">
        <v>1</v>
      </c>
      <c r="G126" t="s">
        <v>151</v>
      </c>
      <c r="H126" s="81" t="s">
        <v>148</v>
      </c>
      <c r="I126" t="b">
        <v>0</v>
      </c>
      <c r="J126" t="s">
        <v>152</v>
      </c>
    </row>
    <row r="127" spans="1:10" ht="13.5">
      <c r="A127" t="s">
        <v>142</v>
      </c>
      <c r="B127" t="s">
        <v>313</v>
      </c>
      <c r="C127" t="s">
        <v>314</v>
      </c>
      <c r="D127" t="s">
        <v>153</v>
      </c>
      <c r="E127" t="s">
        <v>317</v>
      </c>
      <c r="F127" t="s">
        <v>3</v>
      </c>
      <c r="G127" t="s">
        <v>147</v>
      </c>
      <c r="H127" s="81" t="s">
        <v>148</v>
      </c>
      <c r="I127" t="b">
        <v>0</v>
      </c>
      <c r="J127" t="s">
        <v>149</v>
      </c>
    </row>
    <row r="128" spans="1:10" ht="13.5">
      <c r="A128" t="s">
        <v>142</v>
      </c>
      <c r="B128" t="s">
        <v>313</v>
      </c>
      <c r="C128" t="s">
        <v>314</v>
      </c>
      <c r="D128" t="s">
        <v>153</v>
      </c>
      <c r="E128" t="s">
        <v>318</v>
      </c>
      <c r="F128" t="s">
        <v>1</v>
      </c>
      <c r="G128" t="s">
        <v>151</v>
      </c>
      <c r="H128" s="81" t="s">
        <v>148</v>
      </c>
      <c r="I128" t="b">
        <v>0</v>
      </c>
      <c r="J128" t="s">
        <v>152</v>
      </c>
    </row>
    <row r="129" spans="1:10" ht="13.5">
      <c r="A129" t="s">
        <v>142</v>
      </c>
      <c r="B129" t="s">
        <v>313</v>
      </c>
      <c r="C129" t="s">
        <v>319</v>
      </c>
      <c r="D129" t="s">
        <v>145</v>
      </c>
      <c r="E129" t="s">
        <v>320</v>
      </c>
      <c r="F129" t="s">
        <v>3</v>
      </c>
      <c r="G129" t="s">
        <v>147</v>
      </c>
      <c r="H129" s="81" t="s">
        <v>148</v>
      </c>
      <c r="I129" t="b">
        <v>0</v>
      </c>
      <c r="J129" t="s">
        <v>149</v>
      </c>
    </row>
    <row r="130" spans="1:10" ht="13.5">
      <c r="A130" t="s">
        <v>142</v>
      </c>
      <c r="B130" t="s">
        <v>313</v>
      </c>
      <c r="C130" t="s">
        <v>319</v>
      </c>
      <c r="D130" t="s">
        <v>145</v>
      </c>
      <c r="E130" t="s">
        <v>321</v>
      </c>
      <c r="F130" t="s">
        <v>1</v>
      </c>
      <c r="G130" t="s">
        <v>151</v>
      </c>
      <c r="H130" s="81" t="s">
        <v>148</v>
      </c>
      <c r="I130" t="b">
        <v>0</v>
      </c>
      <c r="J130" t="s">
        <v>152</v>
      </c>
    </row>
    <row r="131" spans="1:10" ht="13.5">
      <c r="A131" t="s">
        <v>142</v>
      </c>
      <c r="B131" t="s">
        <v>313</v>
      </c>
      <c r="C131" t="s">
        <v>319</v>
      </c>
      <c r="D131" t="s">
        <v>153</v>
      </c>
      <c r="E131" t="s">
        <v>322</v>
      </c>
      <c r="F131" t="s">
        <v>3</v>
      </c>
      <c r="G131" t="s">
        <v>147</v>
      </c>
      <c r="H131" s="81" t="s">
        <v>148</v>
      </c>
      <c r="I131" t="b">
        <v>0</v>
      </c>
      <c r="J131" t="s">
        <v>149</v>
      </c>
    </row>
    <row r="132" spans="1:10" ht="13.5">
      <c r="A132" t="s">
        <v>142</v>
      </c>
      <c r="B132" t="s">
        <v>313</v>
      </c>
      <c r="C132" t="s">
        <v>319</v>
      </c>
      <c r="D132" t="s">
        <v>153</v>
      </c>
      <c r="E132" t="s">
        <v>323</v>
      </c>
      <c r="F132" t="s">
        <v>1</v>
      </c>
      <c r="G132" t="s">
        <v>151</v>
      </c>
      <c r="H132" s="81" t="s">
        <v>148</v>
      </c>
      <c r="I132" t="b">
        <v>0</v>
      </c>
      <c r="J132" t="s">
        <v>152</v>
      </c>
    </row>
    <row r="133" spans="1:10" ht="13.5">
      <c r="A133" t="s">
        <v>142</v>
      </c>
      <c r="B133" t="s">
        <v>313</v>
      </c>
      <c r="C133" t="s">
        <v>324</v>
      </c>
      <c r="D133" t="s">
        <v>176</v>
      </c>
      <c r="E133" t="s">
        <v>325</v>
      </c>
      <c r="F133" t="s">
        <v>137</v>
      </c>
      <c r="G133" t="s">
        <v>177</v>
      </c>
      <c r="H133" s="81" t="s">
        <v>148</v>
      </c>
      <c r="I133" t="b">
        <v>0</v>
      </c>
      <c r="J133" t="s">
        <v>149</v>
      </c>
    </row>
    <row r="134" spans="1:10" ht="13.5">
      <c r="A134" t="s">
        <v>142</v>
      </c>
      <c r="B134" t="s">
        <v>313</v>
      </c>
      <c r="C134" t="s">
        <v>326</v>
      </c>
      <c r="D134" t="s">
        <v>176</v>
      </c>
      <c r="E134" t="s">
        <v>327</v>
      </c>
      <c r="F134" t="s">
        <v>328</v>
      </c>
      <c r="G134" t="s">
        <v>177</v>
      </c>
      <c r="H134" s="81" t="s">
        <v>148</v>
      </c>
      <c r="I134" t="b">
        <v>0</v>
      </c>
      <c r="J134" t="s">
        <v>152</v>
      </c>
    </row>
    <row r="135" spans="1:10" ht="13.5">
      <c r="A135" t="s">
        <v>142</v>
      </c>
      <c r="B135" t="s">
        <v>329</v>
      </c>
      <c r="C135" t="s">
        <v>330</v>
      </c>
      <c r="D135" t="s">
        <v>176</v>
      </c>
      <c r="E135" t="s">
        <v>86</v>
      </c>
      <c r="F135" t="s">
        <v>331</v>
      </c>
      <c r="G135" t="s">
        <v>151</v>
      </c>
      <c r="H135" s="83">
        <f>PRICAT!F74</f>
        <v>0.0060999999999999995</v>
      </c>
      <c r="I135" t="b">
        <v>0</v>
      </c>
      <c r="J135" t="s">
        <v>152</v>
      </c>
    </row>
    <row r="136" spans="1:10" ht="13.5">
      <c r="A136" t="s">
        <v>142</v>
      </c>
      <c r="B136" t="s">
        <v>329</v>
      </c>
      <c r="C136" t="s">
        <v>332</v>
      </c>
      <c r="D136" t="s">
        <v>176</v>
      </c>
      <c r="E136" t="s">
        <v>120</v>
      </c>
      <c r="F136" t="s">
        <v>333</v>
      </c>
      <c r="G136" t="s">
        <v>334</v>
      </c>
      <c r="H136" s="81" t="s">
        <v>148</v>
      </c>
      <c r="I136" t="b">
        <v>0</v>
      </c>
      <c r="J136" t="s">
        <v>152</v>
      </c>
    </row>
    <row r="137" spans="1:10" ht="13.5">
      <c r="A137" t="s">
        <v>142</v>
      </c>
      <c r="B137" t="s">
        <v>329</v>
      </c>
      <c r="C137" t="s">
        <v>335</v>
      </c>
      <c r="D137" t="s">
        <v>176</v>
      </c>
      <c r="E137" t="s">
        <v>87</v>
      </c>
      <c r="F137" t="s">
        <v>336</v>
      </c>
      <c r="G137" t="s">
        <v>151</v>
      </c>
      <c r="H137" s="83">
        <f>PRICAT!F75</f>
        <v>0.0011</v>
      </c>
      <c r="I137" t="b">
        <v>0</v>
      </c>
      <c r="J137" t="s">
        <v>152</v>
      </c>
    </row>
    <row r="138" spans="1:10" ht="13.5">
      <c r="A138" t="s">
        <v>142</v>
      </c>
      <c r="B138" t="s">
        <v>337</v>
      </c>
      <c r="C138" t="s">
        <v>338</v>
      </c>
      <c r="D138" t="s">
        <v>176</v>
      </c>
      <c r="E138" t="s">
        <v>339</v>
      </c>
      <c r="F138" t="s">
        <v>3</v>
      </c>
      <c r="G138" t="s">
        <v>147</v>
      </c>
      <c r="H138" s="81" t="s">
        <v>148</v>
      </c>
      <c r="I138" t="b">
        <v>0</v>
      </c>
      <c r="J138" t="s">
        <v>149</v>
      </c>
    </row>
    <row r="139" spans="1:10" ht="13.5">
      <c r="A139" t="s">
        <v>142</v>
      </c>
      <c r="B139" t="s">
        <v>337</v>
      </c>
      <c r="C139" t="s">
        <v>338</v>
      </c>
      <c r="D139" t="s">
        <v>176</v>
      </c>
      <c r="E139" t="s">
        <v>340</v>
      </c>
      <c r="F139" t="s">
        <v>1</v>
      </c>
      <c r="G139" t="s">
        <v>151</v>
      </c>
      <c r="H139" s="81" t="s">
        <v>148</v>
      </c>
      <c r="I139" t="b">
        <v>0</v>
      </c>
      <c r="J139" t="s">
        <v>152</v>
      </c>
    </row>
    <row r="140" spans="1:10" ht="13.5">
      <c r="A140" t="s">
        <v>142</v>
      </c>
      <c r="B140" t="s">
        <v>337</v>
      </c>
      <c r="C140" t="s">
        <v>341</v>
      </c>
      <c r="D140" t="s">
        <v>176</v>
      </c>
      <c r="E140" t="s">
        <v>342</v>
      </c>
      <c r="F140" t="s">
        <v>3</v>
      </c>
      <c r="G140" t="s">
        <v>147</v>
      </c>
      <c r="H140" s="81" t="s">
        <v>148</v>
      </c>
      <c r="I140" t="b">
        <v>0</v>
      </c>
      <c r="J140" t="s">
        <v>149</v>
      </c>
    </row>
    <row r="141" spans="1:10" ht="13.5">
      <c r="A141" t="s">
        <v>142</v>
      </c>
      <c r="B141" t="s">
        <v>337</v>
      </c>
      <c r="C141" t="s">
        <v>341</v>
      </c>
      <c r="D141" t="s">
        <v>176</v>
      </c>
      <c r="E141" t="s">
        <v>343</v>
      </c>
      <c r="F141" t="s">
        <v>1</v>
      </c>
      <c r="G141" t="s">
        <v>151</v>
      </c>
      <c r="H141" s="81" t="s">
        <v>148</v>
      </c>
      <c r="I141" t="b">
        <v>0</v>
      </c>
      <c r="J141" t="s">
        <v>152</v>
      </c>
    </row>
    <row r="142" spans="1:10" ht="13.5">
      <c r="A142" t="s">
        <v>142</v>
      </c>
      <c r="B142" t="s">
        <v>337</v>
      </c>
      <c r="C142" t="s">
        <v>344</v>
      </c>
      <c r="D142" t="s">
        <v>176</v>
      </c>
      <c r="E142" t="s">
        <v>345</v>
      </c>
      <c r="F142" t="s">
        <v>3</v>
      </c>
      <c r="G142" t="s">
        <v>147</v>
      </c>
      <c r="H142" s="81" t="s">
        <v>148</v>
      </c>
      <c r="I142" t="b">
        <v>0</v>
      </c>
      <c r="J142" t="s">
        <v>149</v>
      </c>
    </row>
    <row r="143" spans="1:10" ht="13.5">
      <c r="A143" t="s">
        <v>142</v>
      </c>
      <c r="B143" t="s">
        <v>337</v>
      </c>
      <c r="C143" t="s">
        <v>344</v>
      </c>
      <c r="D143" t="s">
        <v>176</v>
      </c>
      <c r="E143" t="s">
        <v>346</v>
      </c>
      <c r="F143" t="s">
        <v>1</v>
      </c>
      <c r="G143" t="s">
        <v>151</v>
      </c>
      <c r="H143" s="81" t="s">
        <v>148</v>
      </c>
      <c r="I143" t="b">
        <v>0</v>
      </c>
      <c r="J143" t="s">
        <v>152</v>
      </c>
    </row>
    <row r="144" spans="1:10" ht="13.5">
      <c r="A144" t="s">
        <v>142</v>
      </c>
      <c r="B144" t="s">
        <v>337</v>
      </c>
      <c r="C144" t="s">
        <v>347</v>
      </c>
      <c r="D144" t="s">
        <v>176</v>
      </c>
      <c r="E144" t="s">
        <v>348</v>
      </c>
      <c r="F144" t="s">
        <v>3</v>
      </c>
      <c r="G144" t="s">
        <v>147</v>
      </c>
      <c r="H144" s="81" t="s">
        <v>148</v>
      </c>
      <c r="I144" t="b">
        <v>0</v>
      </c>
      <c r="J144" t="s">
        <v>149</v>
      </c>
    </row>
    <row r="145" spans="1:10" ht="13.5">
      <c r="A145" t="s">
        <v>142</v>
      </c>
      <c r="B145" t="s">
        <v>337</v>
      </c>
      <c r="C145" t="s">
        <v>347</v>
      </c>
      <c r="D145" t="s">
        <v>176</v>
      </c>
      <c r="E145" t="s">
        <v>349</v>
      </c>
      <c r="F145" t="s">
        <v>1</v>
      </c>
      <c r="G145" t="s">
        <v>151</v>
      </c>
      <c r="H145" s="81" t="s">
        <v>148</v>
      </c>
      <c r="I145" t="b">
        <v>0</v>
      </c>
      <c r="J145" t="s">
        <v>152</v>
      </c>
    </row>
    <row r="146" spans="1:10" ht="13.5">
      <c r="A146" t="s">
        <v>142</v>
      </c>
      <c r="B146" t="s">
        <v>337</v>
      </c>
      <c r="C146" t="s">
        <v>350</v>
      </c>
      <c r="D146" t="s">
        <v>176</v>
      </c>
      <c r="E146" t="s">
        <v>351</v>
      </c>
      <c r="F146" t="s">
        <v>3</v>
      </c>
      <c r="G146" t="s">
        <v>147</v>
      </c>
      <c r="H146" s="81" t="s">
        <v>148</v>
      </c>
      <c r="I146" t="b">
        <v>0</v>
      </c>
      <c r="J146" t="s">
        <v>149</v>
      </c>
    </row>
    <row r="147" spans="1:10" ht="13.5">
      <c r="A147" t="s">
        <v>142</v>
      </c>
      <c r="B147" t="s">
        <v>337</v>
      </c>
      <c r="C147" t="s">
        <v>350</v>
      </c>
      <c r="D147" t="s">
        <v>176</v>
      </c>
      <c r="E147" t="s">
        <v>352</v>
      </c>
      <c r="F147" t="s">
        <v>1</v>
      </c>
      <c r="G147" t="s">
        <v>151</v>
      </c>
      <c r="H147" s="81" t="s">
        <v>148</v>
      </c>
      <c r="I147" t="b">
        <v>0</v>
      </c>
      <c r="J147" t="s">
        <v>152</v>
      </c>
    </row>
    <row r="148" spans="1:10" ht="13.5">
      <c r="A148" t="s">
        <v>142</v>
      </c>
      <c r="B148" t="s">
        <v>353</v>
      </c>
      <c r="C148" t="s">
        <v>354</v>
      </c>
      <c r="D148" t="s">
        <v>176</v>
      </c>
      <c r="E148" t="s">
        <v>111</v>
      </c>
      <c r="F148" t="s">
        <v>355</v>
      </c>
      <c r="G148" t="s">
        <v>151</v>
      </c>
      <c r="H148" s="81" t="s">
        <v>148</v>
      </c>
      <c r="I148" t="b">
        <v>0</v>
      </c>
      <c r="J148" t="s">
        <v>152</v>
      </c>
    </row>
    <row r="149" spans="1:10" ht="13.5">
      <c r="A149" t="s">
        <v>142</v>
      </c>
      <c r="B149" t="s">
        <v>353</v>
      </c>
      <c r="C149" t="s">
        <v>356</v>
      </c>
      <c r="D149" t="s">
        <v>176</v>
      </c>
      <c r="E149" t="s">
        <v>125</v>
      </c>
      <c r="F149" t="s">
        <v>357</v>
      </c>
      <c r="G149" t="s">
        <v>334</v>
      </c>
      <c r="H149" s="81" t="s">
        <v>148</v>
      </c>
      <c r="I149" t="b">
        <v>0</v>
      </c>
      <c r="J149" t="s">
        <v>152</v>
      </c>
    </row>
    <row r="150" spans="1:10" ht="13.5">
      <c r="A150" t="s">
        <v>142</v>
      </c>
      <c r="B150" t="s">
        <v>353</v>
      </c>
      <c r="C150" t="s">
        <v>356</v>
      </c>
      <c r="D150" t="s">
        <v>176</v>
      </c>
      <c r="E150" t="s">
        <v>126</v>
      </c>
      <c r="F150" t="s">
        <v>358</v>
      </c>
      <c r="G150" t="s">
        <v>334</v>
      </c>
      <c r="H150" s="81" t="s">
        <v>148</v>
      </c>
      <c r="I150" t="b">
        <v>0</v>
      </c>
      <c r="J150" t="s">
        <v>152</v>
      </c>
    </row>
    <row r="151" spans="1:10" ht="13.5">
      <c r="A151" t="s">
        <v>142</v>
      </c>
      <c r="B151" t="s">
        <v>353</v>
      </c>
      <c r="C151" t="s">
        <v>359</v>
      </c>
      <c r="D151" t="s">
        <v>176</v>
      </c>
      <c r="E151" t="s">
        <v>109</v>
      </c>
      <c r="F151" t="s">
        <v>355</v>
      </c>
      <c r="G151" t="s">
        <v>151</v>
      </c>
      <c r="H151" s="81" t="s">
        <v>148</v>
      </c>
      <c r="I151" t="b">
        <v>0</v>
      </c>
      <c r="J151" t="s">
        <v>152</v>
      </c>
    </row>
    <row r="152" spans="1:10" ht="13.5">
      <c r="A152" t="s">
        <v>142</v>
      </c>
      <c r="B152" t="s">
        <v>353</v>
      </c>
      <c r="C152" t="s">
        <v>360</v>
      </c>
      <c r="D152" t="s">
        <v>176</v>
      </c>
      <c r="E152" t="s">
        <v>121</v>
      </c>
      <c r="F152" t="s">
        <v>357</v>
      </c>
      <c r="G152" t="s">
        <v>334</v>
      </c>
      <c r="H152" s="81" t="s">
        <v>148</v>
      </c>
      <c r="I152" t="b">
        <v>0</v>
      </c>
      <c r="J152" t="s">
        <v>152</v>
      </c>
    </row>
    <row r="153" spans="1:10" ht="13.5">
      <c r="A153" t="s">
        <v>142</v>
      </c>
      <c r="B153" t="s">
        <v>353</v>
      </c>
      <c r="C153" t="s">
        <v>360</v>
      </c>
      <c r="D153" t="s">
        <v>176</v>
      </c>
      <c r="E153" t="s">
        <v>122</v>
      </c>
      <c r="F153" t="s">
        <v>358</v>
      </c>
      <c r="G153" t="s">
        <v>334</v>
      </c>
      <c r="H153" s="81" t="s">
        <v>148</v>
      </c>
      <c r="I153" t="b">
        <v>0</v>
      </c>
      <c r="J153" t="s">
        <v>152</v>
      </c>
    </row>
    <row r="154" spans="1:10" ht="13.5">
      <c r="A154" t="s">
        <v>142</v>
      </c>
      <c r="B154" t="s">
        <v>353</v>
      </c>
      <c r="C154" t="s">
        <v>361</v>
      </c>
      <c r="D154" t="s">
        <v>176</v>
      </c>
      <c r="E154" t="s">
        <v>113</v>
      </c>
      <c r="F154" t="s">
        <v>362</v>
      </c>
      <c r="G154" t="s">
        <v>151</v>
      </c>
      <c r="H154" s="81" t="s">
        <v>148</v>
      </c>
      <c r="I154" t="b">
        <v>0</v>
      </c>
      <c r="J154" t="s">
        <v>152</v>
      </c>
    </row>
    <row r="155" spans="1:10" ht="13.5">
      <c r="A155" t="s">
        <v>142</v>
      </c>
      <c r="B155" t="s">
        <v>353</v>
      </c>
      <c r="C155" t="s">
        <v>363</v>
      </c>
      <c r="D155" t="s">
        <v>176</v>
      </c>
      <c r="E155" t="s">
        <v>114</v>
      </c>
      <c r="F155" t="s">
        <v>364</v>
      </c>
      <c r="G155" t="s">
        <v>151</v>
      </c>
      <c r="H155" s="81" t="s">
        <v>148</v>
      </c>
      <c r="I155" t="b">
        <v>0</v>
      </c>
      <c r="J155" t="s">
        <v>152</v>
      </c>
    </row>
    <row r="156" spans="1:10" ht="13.5">
      <c r="A156" t="s">
        <v>142</v>
      </c>
      <c r="B156" t="s">
        <v>353</v>
      </c>
      <c r="C156" t="s">
        <v>363</v>
      </c>
      <c r="D156" t="s">
        <v>176</v>
      </c>
      <c r="E156" t="s">
        <v>115</v>
      </c>
      <c r="F156" t="s">
        <v>365</v>
      </c>
      <c r="G156" t="s">
        <v>151</v>
      </c>
      <c r="H156" s="81" t="s">
        <v>148</v>
      </c>
      <c r="I156" t="b">
        <v>0</v>
      </c>
      <c r="J156" t="s">
        <v>152</v>
      </c>
    </row>
    <row r="157" spans="1:10" ht="13.5">
      <c r="A157" t="s">
        <v>142</v>
      </c>
      <c r="B157" t="s">
        <v>353</v>
      </c>
      <c r="C157" t="s">
        <v>363</v>
      </c>
      <c r="D157" t="s">
        <v>176</v>
      </c>
      <c r="E157" t="s">
        <v>116</v>
      </c>
      <c r="F157" t="s">
        <v>366</v>
      </c>
      <c r="G157" t="s">
        <v>151</v>
      </c>
      <c r="H157" s="81" t="s">
        <v>148</v>
      </c>
      <c r="I157" t="b">
        <v>0</v>
      </c>
      <c r="J157" t="s">
        <v>152</v>
      </c>
    </row>
    <row r="158" spans="1:10" ht="13.5">
      <c r="A158" t="s">
        <v>142</v>
      </c>
      <c r="B158" t="s">
        <v>143</v>
      </c>
      <c r="C158" t="s">
        <v>367</v>
      </c>
      <c r="D158" t="s">
        <v>145</v>
      </c>
      <c r="E158" t="s">
        <v>368</v>
      </c>
      <c r="F158" t="s">
        <v>3</v>
      </c>
      <c r="G158" t="s">
        <v>147</v>
      </c>
      <c r="H158" s="81" t="s">
        <v>148</v>
      </c>
      <c r="I158" t="b">
        <v>0</v>
      </c>
      <c r="J158" t="s">
        <v>149</v>
      </c>
    </row>
    <row r="159" spans="1:10" ht="13.5">
      <c r="A159" t="s">
        <v>142</v>
      </c>
      <c r="B159" t="s">
        <v>143</v>
      </c>
      <c r="C159" t="s">
        <v>367</v>
      </c>
      <c r="D159" t="s">
        <v>145</v>
      </c>
      <c r="E159" t="s">
        <v>369</v>
      </c>
      <c r="F159" t="s">
        <v>1</v>
      </c>
      <c r="G159" t="s">
        <v>151</v>
      </c>
      <c r="H159" s="81" t="s">
        <v>148</v>
      </c>
      <c r="I159" t="b">
        <v>0</v>
      </c>
      <c r="J159" t="s">
        <v>152</v>
      </c>
    </row>
    <row r="160" spans="1:10" ht="13.5">
      <c r="A160" t="s">
        <v>142</v>
      </c>
      <c r="B160" t="s">
        <v>143</v>
      </c>
      <c r="C160" t="s">
        <v>367</v>
      </c>
      <c r="D160" t="s">
        <v>153</v>
      </c>
      <c r="E160" t="s">
        <v>370</v>
      </c>
      <c r="F160" t="s">
        <v>3</v>
      </c>
      <c r="G160" t="s">
        <v>147</v>
      </c>
      <c r="H160" s="81" t="s">
        <v>148</v>
      </c>
      <c r="I160" t="b">
        <v>0</v>
      </c>
      <c r="J160" t="s">
        <v>149</v>
      </c>
    </row>
    <row r="161" spans="1:10" ht="13.5">
      <c r="A161" t="s">
        <v>142</v>
      </c>
      <c r="B161" t="s">
        <v>143</v>
      </c>
      <c r="C161" t="s">
        <v>367</v>
      </c>
      <c r="D161" t="s">
        <v>153</v>
      </c>
      <c r="E161" t="s">
        <v>371</v>
      </c>
      <c r="F161" t="s">
        <v>1</v>
      </c>
      <c r="G161" t="s">
        <v>151</v>
      </c>
      <c r="H161" s="81" t="s">
        <v>148</v>
      </c>
      <c r="I161" t="b">
        <v>0</v>
      </c>
      <c r="J161" t="s">
        <v>152</v>
      </c>
    </row>
    <row r="162" spans="1:10" ht="13.5">
      <c r="A162" t="s">
        <v>142</v>
      </c>
      <c r="B162" t="s">
        <v>174</v>
      </c>
      <c r="C162" t="s">
        <v>179</v>
      </c>
      <c r="D162" t="s">
        <v>176</v>
      </c>
      <c r="E162" t="s">
        <v>62</v>
      </c>
      <c r="F162" t="s">
        <v>23</v>
      </c>
      <c r="G162" t="s">
        <v>177</v>
      </c>
      <c r="H162" s="83">
        <f>PRICAT!L24</f>
        <v>0.13150684931506848</v>
      </c>
      <c r="I162" t="b">
        <v>0</v>
      </c>
      <c r="J162" t="s">
        <v>149</v>
      </c>
    </row>
    <row r="163" spans="1:10" ht="13.5">
      <c r="A163" t="s">
        <v>142</v>
      </c>
      <c r="B163" t="s">
        <v>174</v>
      </c>
      <c r="C163" t="s">
        <v>180</v>
      </c>
      <c r="D163" t="s">
        <v>176</v>
      </c>
      <c r="E163" t="s">
        <v>65</v>
      </c>
      <c r="F163" t="s">
        <v>23</v>
      </c>
      <c r="G163" t="s">
        <v>177</v>
      </c>
      <c r="H163" s="83">
        <f>PRICAT!L24</f>
        <v>0.13150684931506848</v>
      </c>
      <c r="I163" t="b">
        <v>0</v>
      </c>
      <c r="J163" t="s">
        <v>149</v>
      </c>
    </row>
    <row r="164" spans="1:10" ht="13.5">
      <c r="A164" t="s">
        <v>142</v>
      </c>
      <c r="B164" t="s">
        <v>174</v>
      </c>
      <c r="C164" t="s">
        <v>183</v>
      </c>
      <c r="D164" t="s">
        <v>176</v>
      </c>
      <c r="E164" t="s">
        <v>69</v>
      </c>
      <c r="F164" t="s">
        <v>23</v>
      </c>
      <c r="G164" t="s">
        <v>177</v>
      </c>
      <c r="H164" s="83">
        <f>PRICAT!L24</f>
        <v>0.13150684931506848</v>
      </c>
      <c r="I164" t="b">
        <v>0</v>
      </c>
      <c r="J164" t="s">
        <v>149</v>
      </c>
    </row>
    <row r="165" spans="1:10" ht="13.5">
      <c r="A165" t="s">
        <v>142</v>
      </c>
      <c r="B165" t="s">
        <v>174</v>
      </c>
      <c r="C165" t="s">
        <v>372</v>
      </c>
      <c r="D165" t="s">
        <v>176</v>
      </c>
      <c r="E165" t="s">
        <v>70</v>
      </c>
      <c r="F165" t="s">
        <v>1</v>
      </c>
      <c r="G165" t="s">
        <v>151</v>
      </c>
      <c r="H165" s="83">
        <f>PRICAT!L19</f>
        <v>0.03814937237775347</v>
      </c>
      <c r="I165" t="b">
        <v>0</v>
      </c>
      <c r="J165" t="s">
        <v>152</v>
      </c>
    </row>
    <row r="166" spans="1:10" ht="13.5">
      <c r="A166" t="s">
        <v>142</v>
      </c>
      <c r="B166" t="s">
        <v>187</v>
      </c>
      <c r="C166" t="s">
        <v>188</v>
      </c>
      <c r="D166" t="s">
        <v>176</v>
      </c>
      <c r="E166" t="s">
        <v>373</v>
      </c>
      <c r="F166" t="s">
        <v>374</v>
      </c>
      <c r="G166" t="s">
        <v>147</v>
      </c>
      <c r="H166" s="81" t="s">
        <v>148</v>
      </c>
      <c r="I166" t="b">
        <v>0</v>
      </c>
      <c r="J166" t="s">
        <v>149</v>
      </c>
    </row>
    <row r="167" spans="1:10" ht="13.5">
      <c r="A167" t="s">
        <v>142</v>
      </c>
      <c r="B167" t="s">
        <v>187</v>
      </c>
      <c r="C167" t="s">
        <v>188</v>
      </c>
      <c r="D167" t="s">
        <v>176</v>
      </c>
      <c r="E167" t="s">
        <v>375</v>
      </c>
      <c r="F167" t="s">
        <v>376</v>
      </c>
      <c r="G167" t="s">
        <v>147</v>
      </c>
      <c r="H167" s="81" t="s">
        <v>148</v>
      </c>
      <c r="I167" t="b">
        <v>0</v>
      </c>
      <c r="J167" t="s">
        <v>149</v>
      </c>
    </row>
    <row r="168" spans="1:10" ht="13.5">
      <c r="A168" t="s">
        <v>142</v>
      </c>
      <c r="B168" t="s">
        <v>187</v>
      </c>
      <c r="C168" t="s">
        <v>188</v>
      </c>
      <c r="D168" t="s">
        <v>176</v>
      </c>
      <c r="E168" t="s">
        <v>377</v>
      </c>
      <c r="F168" t="s">
        <v>378</v>
      </c>
      <c r="G168" t="s">
        <v>147</v>
      </c>
      <c r="H168" s="81" t="s">
        <v>148</v>
      </c>
      <c r="I168" t="b">
        <v>0</v>
      </c>
      <c r="J168" t="s">
        <v>149</v>
      </c>
    </row>
    <row r="169" spans="1:10" ht="13.5">
      <c r="A169" t="s">
        <v>142</v>
      </c>
      <c r="B169" t="s">
        <v>187</v>
      </c>
      <c r="C169" t="s">
        <v>192</v>
      </c>
      <c r="D169" t="s">
        <v>176</v>
      </c>
      <c r="E169" t="s">
        <v>379</v>
      </c>
      <c r="F169" t="s">
        <v>374</v>
      </c>
      <c r="G169" t="s">
        <v>147</v>
      </c>
      <c r="H169" s="81" t="s">
        <v>148</v>
      </c>
      <c r="I169" t="b">
        <v>0</v>
      </c>
      <c r="J169" t="s">
        <v>149</v>
      </c>
    </row>
    <row r="170" spans="1:10" ht="13.5">
      <c r="A170" t="s">
        <v>142</v>
      </c>
      <c r="B170" t="s">
        <v>187</v>
      </c>
      <c r="C170" t="s">
        <v>192</v>
      </c>
      <c r="D170" t="s">
        <v>176</v>
      </c>
      <c r="E170" t="s">
        <v>380</v>
      </c>
      <c r="F170" t="s">
        <v>376</v>
      </c>
      <c r="G170" t="s">
        <v>147</v>
      </c>
      <c r="H170" s="81" t="s">
        <v>148</v>
      </c>
      <c r="I170" t="b">
        <v>0</v>
      </c>
      <c r="J170" t="s">
        <v>149</v>
      </c>
    </row>
    <row r="171" spans="1:10" ht="13.5">
      <c r="A171" t="s">
        <v>142</v>
      </c>
      <c r="B171" t="s">
        <v>187</v>
      </c>
      <c r="C171" t="s">
        <v>192</v>
      </c>
      <c r="D171" t="s">
        <v>176</v>
      </c>
      <c r="E171" t="s">
        <v>381</v>
      </c>
      <c r="F171" t="s">
        <v>378</v>
      </c>
      <c r="G171" t="s">
        <v>147</v>
      </c>
      <c r="H171" s="81" t="s">
        <v>148</v>
      </c>
      <c r="I171" t="b">
        <v>0</v>
      </c>
      <c r="J171" t="s">
        <v>149</v>
      </c>
    </row>
    <row r="172" spans="1:10" ht="13.5">
      <c r="A172" t="s">
        <v>142</v>
      </c>
      <c r="B172" t="s">
        <v>187</v>
      </c>
      <c r="C172" t="s">
        <v>195</v>
      </c>
      <c r="D172" t="s">
        <v>176</v>
      </c>
      <c r="E172" t="s">
        <v>382</v>
      </c>
      <c r="F172" t="s">
        <v>374</v>
      </c>
      <c r="G172" t="s">
        <v>147</v>
      </c>
      <c r="H172" s="81" t="s">
        <v>148</v>
      </c>
      <c r="I172" t="b">
        <v>0</v>
      </c>
      <c r="J172" t="s">
        <v>149</v>
      </c>
    </row>
    <row r="173" spans="1:10" ht="13.5">
      <c r="A173" t="s">
        <v>142</v>
      </c>
      <c r="B173" t="s">
        <v>187</v>
      </c>
      <c r="C173" t="s">
        <v>195</v>
      </c>
      <c r="D173" t="s">
        <v>176</v>
      </c>
      <c r="E173" t="s">
        <v>383</v>
      </c>
      <c r="F173" t="s">
        <v>376</v>
      </c>
      <c r="G173" t="s">
        <v>147</v>
      </c>
      <c r="H173" s="81" t="s">
        <v>148</v>
      </c>
      <c r="I173" t="b">
        <v>0</v>
      </c>
      <c r="J173" t="s">
        <v>149</v>
      </c>
    </row>
    <row r="174" spans="1:10" ht="13.5">
      <c r="A174" t="s">
        <v>142</v>
      </c>
      <c r="B174" t="s">
        <v>187</v>
      </c>
      <c r="C174" t="s">
        <v>195</v>
      </c>
      <c r="D174" t="s">
        <v>176</v>
      </c>
      <c r="E174" t="s">
        <v>384</v>
      </c>
      <c r="F174" t="s">
        <v>378</v>
      </c>
      <c r="G174" t="s">
        <v>147</v>
      </c>
      <c r="H174" s="81" t="s">
        <v>148</v>
      </c>
      <c r="I174" t="b">
        <v>0</v>
      </c>
      <c r="J174" t="s">
        <v>149</v>
      </c>
    </row>
    <row r="175" spans="1:10" ht="13.5">
      <c r="A175" t="s">
        <v>142</v>
      </c>
      <c r="B175" t="s">
        <v>187</v>
      </c>
      <c r="C175" t="s">
        <v>198</v>
      </c>
      <c r="D175" t="s">
        <v>176</v>
      </c>
      <c r="E175" t="s">
        <v>385</v>
      </c>
      <c r="F175" t="s">
        <v>374</v>
      </c>
      <c r="G175" t="s">
        <v>147</v>
      </c>
      <c r="H175" s="81" t="s">
        <v>148</v>
      </c>
      <c r="I175" t="b">
        <v>0</v>
      </c>
      <c r="J175" t="s">
        <v>149</v>
      </c>
    </row>
    <row r="176" spans="1:10" ht="13.5">
      <c r="A176" t="s">
        <v>142</v>
      </c>
      <c r="B176" t="s">
        <v>187</v>
      </c>
      <c r="C176" t="s">
        <v>198</v>
      </c>
      <c r="D176" t="s">
        <v>176</v>
      </c>
      <c r="E176" t="s">
        <v>386</v>
      </c>
      <c r="F176" t="s">
        <v>376</v>
      </c>
      <c r="G176" t="s">
        <v>147</v>
      </c>
      <c r="H176" s="81" t="s">
        <v>148</v>
      </c>
      <c r="I176" t="b">
        <v>0</v>
      </c>
      <c r="J176" t="s">
        <v>149</v>
      </c>
    </row>
    <row r="177" spans="1:10" ht="13.5">
      <c r="A177" t="s">
        <v>142</v>
      </c>
      <c r="B177" t="s">
        <v>187</v>
      </c>
      <c r="C177" t="s">
        <v>198</v>
      </c>
      <c r="D177" t="s">
        <v>176</v>
      </c>
      <c r="E177" t="s">
        <v>387</v>
      </c>
      <c r="F177" t="s">
        <v>378</v>
      </c>
      <c r="G177" t="s">
        <v>147</v>
      </c>
      <c r="H177" s="81" t="s">
        <v>148</v>
      </c>
      <c r="I177" t="b">
        <v>0</v>
      </c>
      <c r="J177" t="s">
        <v>149</v>
      </c>
    </row>
    <row r="178" spans="1:10" ht="13.5">
      <c r="A178" t="s">
        <v>142</v>
      </c>
      <c r="B178" t="s">
        <v>187</v>
      </c>
      <c r="C178" t="s">
        <v>201</v>
      </c>
      <c r="D178" t="s">
        <v>176</v>
      </c>
      <c r="E178" t="s">
        <v>388</v>
      </c>
      <c r="F178" t="s">
        <v>374</v>
      </c>
      <c r="G178" t="s">
        <v>147</v>
      </c>
      <c r="H178" s="81" t="s">
        <v>148</v>
      </c>
      <c r="I178" t="b">
        <v>0</v>
      </c>
      <c r="J178" t="s">
        <v>149</v>
      </c>
    </row>
    <row r="179" spans="1:10" ht="13.5">
      <c r="A179" t="s">
        <v>142</v>
      </c>
      <c r="B179" t="s">
        <v>187</v>
      </c>
      <c r="C179" t="s">
        <v>201</v>
      </c>
      <c r="D179" t="s">
        <v>176</v>
      </c>
      <c r="E179" t="s">
        <v>389</v>
      </c>
      <c r="F179" t="s">
        <v>376</v>
      </c>
      <c r="G179" t="s">
        <v>147</v>
      </c>
      <c r="H179" s="81" t="s">
        <v>148</v>
      </c>
      <c r="I179" t="b">
        <v>0</v>
      </c>
      <c r="J179" t="s">
        <v>149</v>
      </c>
    </row>
    <row r="180" spans="1:10" ht="13.5">
      <c r="A180" t="s">
        <v>142</v>
      </c>
      <c r="B180" t="s">
        <v>187</v>
      </c>
      <c r="C180" t="s">
        <v>201</v>
      </c>
      <c r="D180" t="s">
        <v>176</v>
      </c>
      <c r="E180" t="s">
        <v>390</v>
      </c>
      <c r="F180" t="s">
        <v>378</v>
      </c>
      <c r="G180" t="s">
        <v>147</v>
      </c>
      <c r="H180" s="81" t="s">
        <v>148</v>
      </c>
      <c r="I180" t="b">
        <v>0</v>
      </c>
      <c r="J180" t="s">
        <v>149</v>
      </c>
    </row>
    <row r="181" spans="1:10" ht="13.5">
      <c r="A181" t="s">
        <v>142</v>
      </c>
      <c r="B181" t="s">
        <v>187</v>
      </c>
      <c r="C181" t="s">
        <v>204</v>
      </c>
      <c r="D181" t="s">
        <v>176</v>
      </c>
      <c r="E181" t="s">
        <v>391</v>
      </c>
      <c r="F181" t="s">
        <v>374</v>
      </c>
      <c r="G181" t="s">
        <v>147</v>
      </c>
      <c r="H181" s="81" t="s">
        <v>148</v>
      </c>
      <c r="I181" t="b">
        <v>0</v>
      </c>
      <c r="J181" t="s">
        <v>149</v>
      </c>
    </row>
    <row r="182" spans="1:10" ht="13.5">
      <c r="A182" t="s">
        <v>142</v>
      </c>
      <c r="B182" t="s">
        <v>187</v>
      </c>
      <c r="C182" t="s">
        <v>204</v>
      </c>
      <c r="D182" t="s">
        <v>176</v>
      </c>
      <c r="E182" t="s">
        <v>392</v>
      </c>
      <c r="F182" t="s">
        <v>376</v>
      </c>
      <c r="G182" t="s">
        <v>147</v>
      </c>
      <c r="H182" s="81" t="s">
        <v>148</v>
      </c>
      <c r="I182" t="b">
        <v>0</v>
      </c>
      <c r="J182" t="s">
        <v>149</v>
      </c>
    </row>
    <row r="183" spans="1:10" ht="13.5">
      <c r="A183" t="s">
        <v>142</v>
      </c>
      <c r="B183" t="s">
        <v>187</v>
      </c>
      <c r="C183" t="s">
        <v>204</v>
      </c>
      <c r="D183" t="s">
        <v>176</v>
      </c>
      <c r="E183" t="s">
        <v>393</v>
      </c>
      <c r="F183" t="s">
        <v>378</v>
      </c>
      <c r="G183" t="s">
        <v>147</v>
      </c>
      <c r="H183" s="81" t="s">
        <v>148</v>
      </c>
      <c r="I183" t="b">
        <v>0</v>
      </c>
      <c r="J183" t="s">
        <v>149</v>
      </c>
    </row>
    <row r="184" spans="1:10" ht="13.5">
      <c r="A184" t="s">
        <v>142</v>
      </c>
      <c r="B184" t="s">
        <v>187</v>
      </c>
      <c r="C184" t="s">
        <v>207</v>
      </c>
      <c r="D184" t="s">
        <v>176</v>
      </c>
      <c r="E184" t="s">
        <v>394</v>
      </c>
      <c r="F184" t="s">
        <v>374</v>
      </c>
      <c r="G184" t="s">
        <v>147</v>
      </c>
      <c r="H184" s="81" t="s">
        <v>148</v>
      </c>
      <c r="I184" t="b">
        <v>0</v>
      </c>
      <c r="J184" t="s">
        <v>149</v>
      </c>
    </row>
    <row r="185" spans="1:10" ht="13.5">
      <c r="A185" t="s">
        <v>142</v>
      </c>
      <c r="B185" t="s">
        <v>187</v>
      </c>
      <c r="C185" t="s">
        <v>207</v>
      </c>
      <c r="D185" t="s">
        <v>176</v>
      </c>
      <c r="E185" t="s">
        <v>395</v>
      </c>
      <c r="F185" t="s">
        <v>376</v>
      </c>
      <c r="G185" t="s">
        <v>147</v>
      </c>
      <c r="H185" s="81" t="s">
        <v>148</v>
      </c>
      <c r="I185" t="b">
        <v>0</v>
      </c>
      <c r="J185" t="s">
        <v>149</v>
      </c>
    </row>
    <row r="186" spans="1:10" ht="13.5">
      <c r="A186" t="s">
        <v>142</v>
      </c>
      <c r="B186" t="s">
        <v>187</v>
      </c>
      <c r="C186" t="s">
        <v>207</v>
      </c>
      <c r="D186" t="s">
        <v>176</v>
      </c>
      <c r="E186" t="s">
        <v>396</v>
      </c>
      <c r="F186" t="s">
        <v>378</v>
      </c>
      <c r="G186" t="s">
        <v>147</v>
      </c>
      <c r="H186" s="81" t="s">
        <v>148</v>
      </c>
      <c r="I186" t="b">
        <v>0</v>
      </c>
      <c r="J186" t="s">
        <v>149</v>
      </c>
    </row>
    <row r="187" spans="1:10" ht="13.5">
      <c r="A187" t="s">
        <v>142</v>
      </c>
      <c r="B187" t="s">
        <v>257</v>
      </c>
      <c r="C187" t="s">
        <v>307</v>
      </c>
      <c r="D187" t="s">
        <v>176</v>
      </c>
      <c r="E187" t="s">
        <v>397</v>
      </c>
      <c r="F187" t="s">
        <v>398</v>
      </c>
      <c r="G187" t="s">
        <v>177</v>
      </c>
      <c r="H187" s="81" t="s">
        <v>148</v>
      </c>
      <c r="I187" t="b">
        <v>0</v>
      </c>
      <c r="J187" t="s">
        <v>149</v>
      </c>
    </row>
    <row r="188" spans="1:10" ht="13.5">
      <c r="A188" t="s">
        <v>142</v>
      </c>
      <c r="B188" t="s">
        <v>329</v>
      </c>
      <c r="C188" t="s">
        <v>399</v>
      </c>
      <c r="D188" t="s">
        <v>400</v>
      </c>
      <c r="E188" t="s">
        <v>401</v>
      </c>
      <c r="F188" t="s">
        <v>402</v>
      </c>
      <c r="G188" t="s">
        <v>151</v>
      </c>
      <c r="H188" s="81" t="s">
        <v>148</v>
      </c>
      <c r="I188" t="b">
        <v>0</v>
      </c>
      <c r="J188" t="s">
        <v>152</v>
      </c>
    </row>
    <row r="189" spans="1:10" ht="13.5">
      <c r="A189" t="s">
        <v>142</v>
      </c>
      <c r="B189" t="s">
        <v>329</v>
      </c>
      <c r="C189" t="s">
        <v>399</v>
      </c>
      <c r="D189" t="s">
        <v>400</v>
      </c>
      <c r="E189" t="s">
        <v>85</v>
      </c>
      <c r="F189" t="s">
        <v>403</v>
      </c>
      <c r="G189" t="s">
        <v>151</v>
      </c>
      <c r="H189" s="83">
        <f>PRICAT!F73</f>
        <v>0.0159</v>
      </c>
      <c r="I189" t="b">
        <v>0</v>
      </c>
      <c r="J189" t="s">
        <v>152</v>
      </c>
    </row>
    <row r="190" spans="1:10" ht="13.5">
      <c r="A190" t="s">
        <v>142</v>
      </c>
      <c r="B190" t="s">
        <v>329</v>
      </c>
      <c r="C190" t="s">
        <v>399</v>
      </c>
      <c r="D190" t="s">
        <v>400</v>
      </c>
      <c r="E190" t="s">
        <v>404</v>
      </c>
      <c r="F190" t="s">
        <v>405</v>
      </c>
      <c r="G190" t="s">
        <v>151</v>
      </c>
      <c r="H190" s="81" t="s">
        <v>148</v>
      </c>
      <c r="I190" t="b">
        <v>0</v>
      </c>
      <c r="J190" t="s">
        <v>152</v>
      </c>
    </row>
    <row r="191" spans="1:10" ht="13.5">
      <c r="A191" t="s">
        <v>142</v>
      </c>
      <c r="B191" t="s">
        <v>329</v>
      </c>
      <c r="C191" t="s">
        <v>399</v>
      </c>
      <c r="D191" t="s">
        <v>400</v>
      </c>
      <c r="E191" t="s">
        <v>406</v>
      </c>
      <c r="F191" t="s">
        <v>407</v>
      </c>
      <c r="G191" t="s">
        <v>151</v>
      </c>
      <c r="H191" s="81" t="s">
        <v>148</v>
      </c>
      <c r="I191" t="b">
        <v>0</v>
      </c>
      <c r="J191" t="s">
        <v>152</v>
      </c>
    </row>
    <row r="192" ht="13.5">
      <c r="H192" s="81"/>
    </row>
    <row r="193" ht="13.5">
      <c r="H193" s="81"/>
    </row>
  </sheetData>
  <sheetProtection/>
  <autoFilter ref="A1:L19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Stadtwerke Hilden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Kleinebreil</dc:creator>
  <cp:keywords/>
  <dc:description/>
  <cp:lastModifiedBy>Kleinebreil, Carsten</cp:lastModifiedBy>
  <cp:lastPrinted>2018-10-15T11:57:02Z</cp:lastPrinted>
  <dcterms:created xsi:type="dcterms:W3CDTF">2004-12-09T14:35:25Z</dcterms:created>
  <dcterms:modified xsi:type="dcterms:W3CDTF">2022-12-23T11:48:30Z</dcterms:modified>
  <cp:category/>
  <cp:version/>
  <cp:contentType/>
  <cp:contentStatus/>
</cp:coreProperties>
</file>